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ate1904="1"/>
  <mc:AlternateContent xmlns:mc="http://schemas.openxmlformats.org/markup-compatibility/2006">
    <mc:Choice Requires="x15">
      <x15ac:absPath xmlns:x15ac="http://schemas.microsoft.com/office/spreadsheetml/2010/11/ac" url="C:\Users\jeuxf\Desktop\2025 CATALOGUE et tarifs\"/>
    </mc:Choice>
  </mc:AlternateContent>
  <xr:revisionPtr revIDLastSave="0" documentId="13_ncr:1_{57CCB609-9FEB-4EC6-A47A-5BE31E74D898}" xr6:coauthVersionLast="47" xr6:coauthVersionMax="47" xr10:uidLastSave="{00000000-0000-0000-0000-000000000000}"/>
  <bookViews>
    <workbookView xWindow="696" yWindow="1572" windowWidth="22440" windowHeight="11808" activeTab="1" xr2:uid="{00000000-000D-0000-FFFF-FFFF00000000}"/>
  </bookViews>
  <sheets>
    <sheet name="Tarif et Bon de commande" sheetId="1" r:id="rId1"/>
    <sheet name="CGU" sheetId="4" r:id="rId2"/>
  </sheets>
  <definedNames>
    <definedName name="Excel_BuiltIn__FilterDatabase" localSheetId="0">'Tarif et Bon de commande'!$B$27:$O$79</definedName>
  </definedNames>
  <calcPr calcId="191029"/>
</workbook>
</file>

<file path=xl/calcChain.xml><?xml version="1.0" encoding="utf-8"?>
<calcChain xmlns="http://schemas.openxmlformats.org/spreadsheetml/2006/main">
  <c r="M74" i="1" l="1"/>
  <c r="M73" i="1"/>
  <c r="L74" i="1"/>
  <c r="L73" i="1"/>
  <c r="M72" i="1"/>
  <c r="L72" i="1"/>
  <c r="F66" i="1"/>
  <c r="F65" i="1"/>
  <c r="F64" i="1"/>
  <c r="F63" i="1"/>
  <c r="F62" i="1"/>
  <c r="F61" i="1"/>
  <c r="F59" i="1"/>
  <c r="F58" i="1"/>
  <c r="F57" i="1"/>
  <c r="F56" i="1"/>
  <c r="F55" i="1"/>
  <c r="F54" i="1"/>
  <c r="F53" i="1"/>
  <c r="F52" i="1"/>
  <c r="F50" i="1"/>
  <c r="F49" i="1"/>
  <c r="F48" i="1"/>
  <c r="F47" i="1"/>
  <c r="F46" i="1"/>
  <c r="F44" i="1"/>
  <c r="F43" i="1"/>
  <c r="F41" i="1"/>
  <c r="F40" i="1"/>
  <c r="F39" i="1"/>
  <c r="F38" i="1"/>
  <c r="F37" i="1"/>
  <c r="F35" i="1"/>
  <c r="F34" i="1"/>
  <c r="F33" i="1"/>
  <c r="F31" i="1"/>
  <c r="F30" i="1"/>
  <c r="F29" i="1"/>
  <c r="N74" i="1"/>
  <c r="O74" i="1" s="1"/>
  <c r="N73" i="1"/>
  <c r="O73" i="1" s="1"/>
  <c r="N72" i="1"/>
  <c r="O72" i="1" s="1"/>
  <c r="N66" i="1"/>
  <c r="N65" i="1"/>
  <c r="N64" i="1"/>
  <c r="N63" i="1"/>
  <c r="N62" i="1"/>
  <c r="N61" i="1"/>
  <c r="N59" i="1"/>
  <c r="N58" i="1"/>
  <c r="N57" i="1"/>
  <c r="N56" i="1"/>
  <c r="N55" i="1"/>
  <c r="N54" i="1"/>
  <c r="N53" i="1"/>
  <c r="N52" i="1"/>
  <c r="N50" i="1"/>
  <c r="N49" i="1"/>
  <c r="N48" i="1"/>
  <c r="N47" i="1"/>
  <c r="N46" i="1"/>
  <c r="N44" i="1"/>
  <c r="N43" i="1"/>
  <c r="N41" i="1"/>
  <c r="N40" i="1"/>
  <c r="N39" i="1"/>
  <c r="N38" i="1"/>
  <c r="N37" i="1"/>
  <c r="N35" i="1"/>
  <c r="N34" i="1"/>
  <c r="N33" i="1"/>
  <c r="N31" i="1"/>
  <c r="N30" i="1"/>
  <c r="M66" i="1"/>
  <c r="L66" i="1"/>
  <c r="M65" i="1"/>
  <c r="L65" i="1"/>
  <c r="M64" i="1"/>
  <c r="L64" i="1"/>
  <c r="M63" i="1"/>
  <c r="L63" i="1"/>
  <c r="M62" i="1"/>
  <c r="L62" i="1"/>
  <c r="M61" i="1"/>
  <c r="L61" i="1"/>
  <c r="M59" i="1"/>
  <c r="L59" i="1"/>
  <c r="M58" i="1"/>
  <c r="L58" i="1"/>
  <c r="M57" i="1"/>
  <c r="L57" i="1"/>
  <c r="M56" i="1"/>
  <c r="L56" i="1"/>
  <c r="M55" i="1"/>
  <c r="L55" i="1"/>
  <c r="M54" i="1"/>
  <c r="L54" i="1"/>
  <c r="M53" i="1"/>
  <c r="L53" i="1"/>
  <c r="M52" i="1"/>
  <c r="L52" i="1"/>
  <c r="M50" i="1"/>
  <c r="L50" i="1"/>
  <c r="M49" i="1"/>
  <c r="L49" i="1"/>
  <c r="M48" i="1"/>
  <c r="L48" i="1"/>
  <c r="M47" i="1"/>
  <c r="L47" i="1"/>
  <c r="M46" i="1"/>
  <c r="L46" i="1"/>
  <c r="M44" i="1"/>
  <c r="L44" i="1"/>
  <c r="M43" i="1"/>
  <c r="L43" i="1"/>
  <c r="M41" i="1"/>
  <c r="L41" i="1"/>
  <c r="M40" i="1"/>
  <c r="L40" i="1"/>
  <c r="M39" i="1"/>
  <c r="L39" i="1"/>
  <c r="M38" i="1"/>
  <c r="L38" i="1"/>
  <c r="M37" i="1"/>
  <c r="L37" i="1"/>
  <c r="M35" i="1"/>
  <c r="L35" i="1"/>
  <c r="M34" i="1"/>
  <c r="L34" i="1"/>
  <c r="M33" i="1"/>
  <c r="L33" i="1"/>
  <c r="M31" i="1"/>
  <c r="L31" i="1"/>
  <c r="M30" i="1"/>
  <c r="L30" i="1"/>
  <c r="M29" i="1"/>
  <c r="L29" i="1"/>
  <c r="K74" i="1"/>
  <c r="K73" i="1"/>
  <c r="K72" i="1"/>
  <c r="K66" i="1"/>
  <c r="K65" i="1"/>
  <c r="K64" i="1"/>
  <c r="K63" i="1"/>
  <c r="K62" i="1"/>
  <c r="K61" i="1"/>
  <c r="K59" i="1"/>
  <c r="K58" i="1"/>
  <c r="K57" i="1"/>
  <c r="K56" i="1"/>
  <c r="K55" i="1"/>
  <c r="K54" i="1"/>
  <c r="K53" i="1"/>
  <c r="K52" i="1"/>
  <c r="K50" i="1"/>
  <c r="K49" i="1"/>
  <c r="K48" i="1"/>
  <c r="K47" i="1"/>
  <c r="K46" i="1"/>
  <c r="K44" i="1"/>
  <c r="K43" i="1"/>
  <c r="K41" i="1"/>
  <c r="K40" i="1"/>
  <c r="K39" i="1"/>
  <c r="K38" i="1"/>
  <c r="K37" i="1"/>
  <c r="K35" i="1"/>
  <c r="K34" i="1"/>
  <c r="K33" i="1"/>
  <c r="K31" i="1"/>
  <c r="K30" i="1"/>
  <c r="K29" i="1"/>
  <c r="N29" i="1"/>
  <c r="O53" i="1" l="1"/>
  <c r="O35" i="1"/>
  <c r="O54" i="1"/>
  <c r="O62" i="1"/>
  <c r="O46" i="1"/>
  <c r="O40" i="1"/>
  <c r="O31" i="1"/>
  <c r="O38" i="1"/>
  <c r="O66" i="1"/>
  <c r="O41" i="1"/>
  <c r="O39" i="1"/>
  <c r="O50" i="1"/>
  <c r="O59" i="1"/>
  <c r="O64" i="1"/>
  <c r="O55" i="1"/>
  <c r="O37" i="1"/>
  <c r="O61" i="1"/>
  <c r="O52" i="1"/>
  <c r="O43" i="1"/>
  <c r="O44" i="1"/>
  <c r="O63" i="1"/>
  <c r="O47" i="1"/>
  <c r="O56" i="1"/>
  <c r="O65" i="1"/>
  <c r="O48" i="1"/>
  <c r="O57" i="1"/>
  <c r="O49" i="1"/>
  <c r="O58" i="1"/>
  <c r="O29" i="1"/>
  <c r="O34" i="1"/>
  <c r="O33" i="1"/>
  <c r="O30" i="1"/>
  <c r="O76" i="1"/>
  <c r="O68" i="1" l="1"/>
  <c r="N79" i="1" s="1"/>
</calcChain>
</file>

<file path=xl/sharedStrings.xml><?xml version="1.0" encoding="utf-8"?>
<sst xmlns="http://schemas.openxmlformats.org/spreadsheetml/2006/main" count="200" uniqueCount="170">
  <si>
    <t>N° Siret :</t>
  </si>
  <si>
    <t>Nom du responsable :</t>
  </si>
  <si>
    <t>Tel :</t>
  </si>
  <si>
    <t>Mail :</t>
  </si>
  <si>
    <t>Commentaires   :</t>
  </si>
  <si>
    <t xml:space="preserve">Code EAN </t>
  </si>
  <si>
    <t>Ref.</t>
  </si>
  <si>
    <t>Quantité</t>
  </si>
  <si>
    <t>3700069200782</t>
  </si>
  <si>
    <t>00782</t>
  </si>
  <si>
    <t xml:space="preserve"> Les Musiciens de Brême</t>
  </si>
  <si>
    <t>00874</t>
  </si>
  <si>
    <t>00898</t>
  </si>
  <si>
    <t xml:space="preserve"> Plonk !</t>
  </si>
  <si>
    <t>3700069200676</t>
  </si>
  <si>
    <t>00676</t>
  </si>
  <si>
    <t>3700069200133</t>
  </si>
  <si>
    <t>00133</t>
  </si>
  <si>
    <t>3700069200584</t>
  </si>
  <si>
    <t>00584</t>
  </si>
  <si>
    <t>3700069200027</t>
  </si>
  <si>
    <t>00027</t>
  </si>
  <si>
    <t>3700069200058</t>
  </si>
  <si>
    <t>00058</t>
  </si>
  <si>
    <t>3700069200010</t>
  </si>
  <si>
    <t>00010</t>
  </si>
  <si>
    <t>3700069200881</t>
  </si>
  <si>
    <t>00881</t>
  </si>
  <si>
    <t xml:space="preserve"> Cache-cache Souris</t>
  </si>
  <si>
    <t xml:space="preserve"> Le jeu des Contraires</t>
  </si>
  <si>
    <t>3700069200744</t>
  </si>
  <si>
    <t>00744</t>
  </si>
  <si>
    <t xml:space="preserve"> Mon 1er jeu des familles</t>
  </si>
  <si>
    <t>3700069200751</t>
  </si>
  <si>
    <t>00751</t>
  </si>
  <si>
    <t xml:space="preserve"> Mistigri des Animaux</t>
  </si>
  <si>
    <t>3700069200768</t>
  </si>
  <si>
    <t>00768</t>
  </si>
  <si>
    <t xml:space="preserve"> Chef d'orchestre</t>
  </si>
  <si>
    <t>3700069200454</t>
  </si>
  <si>
    <t>00454</t>
  </si>
  <si>
    <t xml:space="preserve"> Le Pj des Animaux d'Afrique</t>
  </si>
  <si>
    <t>3700069200591</t>
  </si>
  <si>
    <t>00591</t>
  </si>
  <si>
    <t xml:space="preserve"> Le Pj des Animaux d'ici</t>
  </si>
  <si>
    <t>3700069200461</t>
  </si>
  <si>
    <t>00461</t>
  </si>
  <si>
    <t xml:space="preserve"> Le Petit Jeu du Cirque</t>
  </si>
  <si>
    <t xml:space="preserve"> Le Pj des Dinosaures</t>
  </si>
  <si>
    <t>3700069200447</t>
  </si>
  <si>
    <t>00447</t>
  </si>
  <si>
    <t xml:space="preserve"> Le Pj des Familles du monde</t>
  </si>
  <si>
    <t>3700069200355</t>
  </si>
  <si>
    <t>00355</t>
  </si>
  <si>
    <t xml:space="preserve"> 7 familles Mondes imaginaires</t>
  </si>
  <si>
    <t xml:space="preserve"> 7 familles Les Métiers</t>
  </si>
  <si>
    <t>3700069200706</t>
  </si>
  <si>
    <t>00706</t>
  </si>
  <si>
    <t>3700069200232</t>
  </si>
  <si>
    <t>00232</t>
  </si>
  <si>
    <t xml:space="preserve"> Loto Couleurs</t>
  </si>
  <si>
    <t>3700069200249</t>
  </si>
  <si>
    <t>00249</t>
  </si>
  <si>
    <t xml:space="preserve"> Loto Animaux</t>
  </si>
  <si>
    <t xml:space="preserve"> Mémo Petites bêtes</t>
  </si>
  <si>
    <t>3700069200089</t>
  </si>
  <si>
    <t>00089</t>
  </si>
  <si>
    <t xml:space="preserve"> Mémo Fleurs</t>
  </si>
  <si>
    <t>3700069200119</t>
  </si>
  <si>
    <t>00119</t>
  </si>
  <si>
    <t xml:space="preserve"> Mémo Animaux</t>
  </si>
  <si>
    <t>3700069200096</t>
  </si>
  <si>
    <t>00096</t>
  </si>
  <si>
    <t xml:space="preserve"> Mémo Fruits et légumes</t>
  </si>
  <si>
    <t>COMP 1</t>
  </si>
  <si>
    <t>COMP 2</t>
  </si>
  <si>
    <t>COMP 3</t>
  </si>
  <si>
    <t xml:space="preserve"> Caractère 1</t>
  </si>
  <si>
    <t xml:space="preserve"> Caractère 2</t>
  </si>
  <si>
    <t>ISBN</t>
  </si>
  <si>
    <t>9782957151400</t>
  </si>
  <si>
    <t>9782957151417</t>
  </si>
  <si>
    <t>9782957151424</t>
  </si>
  <si>
    <t>Tome</t>
  </si>
  <si>
    <t>Livres</t>
  </si>
  <si>
    <t xml:space="preserve"> Adresse de Livraison (si différente)</t>
  </si>
  <si>
    <t>CLIENT</t>
  </si>
  <si>
    <t>RÈGLEMENT</t>
  </si>
  <si>
    <t xml:space="preserve">    Adresse de Facturation</t>
  </si>
  <si>
    <t>€</t>
  </si>
  <si>
    <t>L'envoi valide l'acceptation de nos Conditions Générales de Vente.</t>
  </si>
  <si>
    <t>3. TRANSPORT</t>
  </si>
  <si>
    <t>4. PRIX</t>
  </si>
  <si>
    <t>5. CONDITIONS SPÉCIALES POUR LES LIVRES</t>
  </si>
  <si>
    <t>6. PAIEMENT</t>
  </si>
  <si>
    <t>CONDITIONS GÉNÉRALES DE VENTE</t>
  </si>
  <si>
    <t>Sauf stipulation contraire spécifiée par nos échanges, nos ventes sont faites aux conditions générales suivantes. Chaque commande passée emporte l’acceptation formelle de nos conditions de vente et toute clause restrictive de la part de nos clients, non expressément acceptée par nous, ne nous est opposable.</t>
  </si>
  <si>
    <t>Les délais de livraison sont donnés à titre indicatif. Les retards éventuels ne peuvent en aucun cas constituer un motif de : dommages et intérêts, annulation de commande ou refus de livraison.</t>
  </si>
  <si>
    <t>Les produits voyagent aux risques et périls du destinataire, auquel il appartient, en cas d’avarie ou de manquant, de faire toutes les constatations nécessaires auprès du transporteur dans les trois jours qui suivent la réception des marchandises (art. 105 du code du commerce). Sans préjudice des dispositions à prendre vis-à-vis du transporteur, les réclamations sur les vices apparents ou sur la non-conformité du produit livré par rapport au produit commandé ou au bordereau d’expédition, doivent être formulées par écrit dans les trois jours suivant l’arrivée des produits.</t>
  </si>
  <si>
    <t>(Loi Dubanchet n°80-335 du 12 mai 1980)
De convention expresse et d’un commun accord des parties, les ventes ne sont parfaites qu’après encaissement de la totalité du prix. Tant que le prix, et, le cas échéant, les indemnités de majoration ne seront pas entièrement payés, les marchandises vendues restent notre propriété. Le défaut de paiement de l’une quelconque des échéances peut entraîner la revendication des biens sans autre formalité et, si bon semble au vendeur, la résiliation du contrat. Ces dispositions ne font pas obstacle, dès la livraison des marchandises, au transfert à l’acheteur des risques de perte ou de détérioration des biens soumis à réserve de propriété ainsi que des dommages qu’ils pourraient occasionner.
L’acheteur est autorisé, dans le cadre de l’exploitation normale de son établissement, à revendre les marchandises objet du présent marché. Toutefois, il s’oblige, en cas de revente, à régler immédiatement le solde du prix restant dû au vendeur. L’acheteur devra informer le vendeur immédiatement de toute menace, action, saisie, réquisition, confiscation ou toute autre mesure pouvant mettre en cause son droit de propriété sur la marchandise.
Pour l’identification des marchandises faisant l’objet de la clause de réserve de propriété, tous les documents commerciaux contractuels (bons de commande, confirmations, factures...) devront être consultés.</t>
  </si>
  <si>
    <t>8. DIVERS</t>
  </si>
  <si>
    <t>Nous nous réservons le droit d’apporter toutes modifications ne compromettant ni la qualité ni l’intérêt de nos produits.En cas de litige susceptible de s’élever entre les parties quant à la formulation, l’exécution ou l’interprétation du présent contrat, sera, faute d’accord amiable, de la compétence exclusive du tribunal de commerce de Saint-Etienne.</t>
  </si>
  <si>
    <t>Jeux</t>
  </si>
  <si>
    <t>1. DISPOSITIONS GÉNÉRALES</t>
  </si>
  <si>
    <t>2. DÉLAIS DE LIVRAISON</t>
  </si>
  <si>
    <t>7. CLAUSE DE RÉSERVE DE PROPRIÉTÉ</t>
  </si>
  <si>
    <t>Coût démo</t>
  </si>
  <si>
    <t xml:space="preserve"> 8 Familles d'Aujourd'hui</t>
  </si>
  <si>
    <t xml:space="preserve"> Bonjour Robert !</t>
  </si>
  <si>
    <t xml:space="preserve"> Bonjour Simone !</t>
  </si>
  <si>
    <t xml:space="preserve"> Pick a Monster</t>
  </si>
  <si>
    <t xml:space="preserve"> Palabres</t>
  </si>
  <si>
    <t xml:space="preserve"> el Ocho</t>
  </si>
  <si>
    <t xml:space="preserve"> Poules, Renards, Vipères</t>
  </si>
  <si>
    <t xml:space="preserve"> 3 P'tits Chats</t>
  </si>
  <si>
    <t>3+</t>
  </si>
  <si>
    <t>4+</t>
  </si>
  <si>
    <t>8+</t>
  </si>
  <si>
    <t>6+</t>
  </si>
  <si>
    <t>9+</t>
  </si>
  <si>
    <t>15+</t>
  </si>
  <si>
    <t>Pages 3 à 5 PARTY GAMES</t>
  </si>
  <si>
    <t>Démo ? * Cocher</t>
  </si>
  <si>
    <t>Pages 6 à 7 AMBIANCE POUR TOUS</t>
  </si>
  <si>
    <t xml:space="preserve"> Aquatika</t>
  </si>
  <si>
    <t>Pages 26 à 27</t>
  </si>
  <si>
    <t>Pages 8 à 13 FAMILY GAMES</t>
  </si>
  <si>
    <t>Pages 14 à 15 TACTIQUE 2 JOUEURS</t>
  </si>
  <si>
    <t>Pages 16 à 18 JEUX DE FAMILLES</t>
  </si>
  <si>
    <t>Pages 19 à 23 LE COIN DES PETITS</t>
  </si>
  <si>
    <t>Pages 24 à 25 LES BONS VIEUX CLASSIQUES</t>
  </si>
  <si>
    <t>âges</t>
  </si>
  <si>
    <t>7+</t>
  </si>
  <si>
    <t>5+</t>
  </si>
  <si>
    <t xml:space="preserve"> 7 familles Tradition</t>
  </si>
  <si>
    <t>00041</t>
  </si>
  <si>
    <t xml:space="preserve"> CONDITIONS DE VENTE FK 2026 (France)</t>
  </si>
  <si>
    <r>
      <rPr>
        <b/>
        <sz val="13"/>
        <rFont val="Averia Sans Libre"/>
      </rPr>
      <t xml:space="preserve">Minimum de Commande         
</t>
    </r>
    <r>
      <rPr>
        <sz val="13"/>
        <rFont val="Averia Sans Libre"/>
      </rPr>
      <t xml:space="preserve">Participation au Port                      </t>
    </r>
    <r>
      <rPr>
        <b/>
        <sz val="13"/>
        <rFont val="Averia Sans Libre"/>
      </rPr>
      <t xml:space="preserve">
FRANCO DE PORT   </t>
    </r>
  </si>
  <si>
    <t>Par VIREMENT à 30j fdm</t>
  </si>
  <si>
    <r>
      <t xml:space="preserve">  75 €
</t>
    </r>
    <r>
      <rPr>
        <sz val="13"/>
        <rFont val="Averia Sans Libre"/>
      </rPr>
      <t xml:space="preserve">    9 €</t>
    </r>
    <r>
      <rPr>
        <b/>
        <sz val="13"/>
        <rFont val="Averia Sans Libre"/>
      </rPr>
      <t xml:space="preserve">
150 €</t>
    </r>
  </si>
  <si>
    <t>Prix en €</t>
  </si>
  <si>
    <t>Standard</t>
  </si>
  <si>
    <t>Colisage</t>
  </si>
  <si>
    <t>Prix public en € ttc</t>
  </si>
  <si>
    <t>Prix d'achat remisé à 50%</t>
  </si>
  <si>
    <t>Total
sans remises ni démo</t>
  </si>
  <si>
    <t>Total
avec remises et démo</t>
  </si>
  <si>
    <t>* 1 jeu de démo à -75% (du prix public) dès 4 jeux commandés. Cocher si souhaité.</t>
  </si>
  <si>
    <r>
      <t xml:space="preserve">Avec nos amis des Jeux Opla, 
nous avons le même logisticien.
</t>
    </r>
    <r>
      <rPr>
        <b/>
        <sz val="9"/>
        <rFont val="Averia Sans Libre"/>
      </rPr>
      <t xml:space="preserve">
Ainsi, si vous commandez pour 150€ au total chez FK (75€ par ex.) et chez Opla (75€ ht par ex.), nous mettons tous les jeux dans un même colis et nous vous offrons les frais de port</t>
    </r>
    <r>
      <rPr>
        <sz val="9"/>
        <rFont val="Averia Sans Libre"/>
      </rPr>
      <t xml:space="preserve"> </t>
    </r>
    <r>
      <rPr>
        <b/>
        <sz val="9"/>
        <rFont val="Averia Sans Libre"/>
      </rPr>
      <t xml:space="preserve">(les facturations restent distinctes).
</t>
    </r>
    <r>
      <rPr>
        <sz val="9"/>
        <rFont val="Averia Sans Libre"/>
      </rPr>
      <t xml:space="preserve">
Si tel est le cas, cochez la case à droite :</t>
    </r>
  </si>
  <si>
    <r>
      <rPr>
        <sz val="12"/>
        <rFont val="Averia Sans Libre"/>
      </rPr>
      <t>CGU complètes dispo en feuille 2</t>
    </r>
    <r>
      <rPr>
        <b/>
        <sz val="12"/>
        <rFont val="Averia Sans Libre"/>
      </rPr>
      <t xml:space="preserve">
</t>
    </r>
    <r>
      <rPr>
        <sz val="12"/>
        <rFont val="Averia Sans Libre"/>
      </rPr>
      <t xml:space="preserve">Quantités libres.
</t>
    </r>
    <r>
      <rPr>
        <b/>
        <sz val="12"/>
        <rFont val="Averia Sans Libre"/>
      </rPr>
      <t>Remises revendeur :</t>
    </r>
    <r>
      <rPr>
        <sz val="12"/>
        <rFont val="Averia Sans Libre"/>
      </rPr>
      <t xml:space="preserve"> </t>
    </r>
    <r>
      <rPr>
        <b/>
        <sz val="12"/>
        <rFont val="Averia Sans Libre"/>
      </rPr>
      <t>50% sur le tarif TTC public</t>
    </r>
    <r>
      <rPr>
        <sz val="12"/>
        <rFont val="Averia Sans Libre"/>
      </rPr>
      <t xml:space="preserve">
ou, par ligne : 
</t>
    </r>
    <r>
      <rPr>
        <b/>
        <sz val="12"/>
        <color rgb="FFC00000"/>
        <rFont val="Averia Sans Libre"/>
      </rPr>
      <t xml:space="preserve">- 52% </t>
    </r>
    <r>
      <rPr>
        <sz val="12"/>
        <color rgb="FFC00000"/>
        <rFont val="Averia Sans Libre"/>
      </rPr>
      <t>si</t>
    </r>
    <r>
      <rPr>
        <b/>
        <sz val="12"/>
        <color rgb="FFC00000"/>
        <rFont val="Averia Sans Libre"/>
      </rPr>
      <t xml:space="preserve"> 1/2 colisage</t>
    </r>
    <r>
      <rPr>
        <b/>
        <sz val="12"/>
        <rFont val="Averia Sans Libre"/>
      </rPr>
      <t xml:space="preserve"> 
</t>
    </r>
    <r>
      <rPr>
        <b/>
        <sz val="12"/>
        <color rgb="FFFF9900"/>
        <rFont val="Averia Sans Libre"/>
      </rPr>
      <t xml:space="preserve">- 54% </t>
    </r>
    <r>
      <rPr>
        <sz val="12"/>
        <color rgb="FFFF9900"/>
        <rFont val="Averia Sans Libre"/>
      </rPr>
      <t xml:space="preserve">si </t>
    </r>
    <r>
      <rPr>
        <b/>
        <sz val="12"/>
        <color rgb="FFFF9900"/>
        <rFont val="Averia Sans Libre"/>
      </rPr>
      <t>colisage.</t>
    </r>
  </si>
  <si>
    <t>Sous-total de la commande des jeux</t>
  </si>
  <si>
    <t>TOTAL DE VOTRE COMMANDE</t>
  </si>
  <si>
    <t>Total avec remise</t>
  </si>
  <si>
    <t>Total sans
remise</t>
  </si>
  <si>
    <t>Sous-total de la commande des livres</t>
  </si>
  <si>
    <t>Frais de port 9€ si commande &lt; 150€</t>
  </si>
  <si>
    <t>Franco de port si commande conjointe avec jeux Opla &gt; 150€ au total</t>
  </si>
  <si>
    <r>
      <rPr>
        <b/>
        <sz val="10"/>
        <rFont val="Averia Sans Libre"/>
      </rPr>
      <t xml:space="preserve">RIB pour effectuer vos virements </t>
    </r>
    <r>
      <rPr>
        <sz val="10"/>
        <rFont val="Averia Sans Libre"/>
      </rPr>
      <t xml:space="preserve">
(compte Crédit Agricole de François Koch) :
</t>
    </r>
    <r>
      <rPr>
        <b/>
        <sz val="10"/>
        <rFont val="Averia Sans Libre"/>
      </rPr>
      <t>IBAN : FR76 1450 6005 2000 9116 7117
code BIC (SWIFT) : AGRIFRPP845</t>
    </r>
  </si>
  <si>
    <r>
      <t xml:space="preserve">Commande simultanée chez 
= Franco à 150 € au total des deux
</t>
    </r>
    <r>
      <rPr>
        <b/>
        <sz val="11"/>
        <color rgb="FF000000"/>
        <rFont val="Averia Sans Libre"/>
      </rPr>
      <t>Nous nous occupons du reste !</t>
    </r>
  </si>
  <si>
    <r>
      <t xml:space="preserve">Prix d'achat remisé à 52% (quantité = </t>
    </r>
    <r>
      <rPr>
        <b/>
        <i/>
        <sz val="9"/>
        <color rgb="FFC00000"/>
        <rFont val="Averia Sans Libre"/>
      </rPr>
      <t>Standard</t>
    </r>
    <r>
      <rPr>
        <b/>
        <sz val="9"/>
        <color rgb="FFC00000"/>
        <rFont val="Averia Sans Libre"/>
      </rPr>
      <t>)</t>
    </r>
  </si>
  <si>
    <r>
      <t xml:space="preserve">Prix d'achatremisé à 54% (quantité = </t>
    </r>
    <r>
      <rPr>
        <b/>
        <i/>
        <sz val="9"/>
        <color rgb="FFFF9933"/>
        <rFont val="Averia Sans Libre"/>
      </rPr>
      <t>Colisage</t>
    </r>
    <r>
      <rPr>
        <b/>
        <sz val="9"/>
        <color rgb="FFFF9933"/>
        <rFont val="Averia Sans Libre"/>
      </rPr>
      <t>)</t>
    </r>
  </si>
  <si>
    <r>
      <t xml:space="preserve"> Enfin seul !</t>
    </r>
    <r>
      <rPr>
        <i/>
        <sz val="9"/>
        <rFont val="Averia Sans Libre"/>
      </rPr>
      <t xml:space="preserve"> </t>
    </r>
    <r>
      <rPr>
        <i/>
        <sz val="8"/>
        <rFont val="Averia Sans Libre"/>
      </rPr>
      <t>(12,00 € TTC)</t>
    </r>
  </si>
  <si>
    <r>
      <t xml:space="preserve"> Canicule et petits riens </t>
    </r>
    <r>
      <rPr>
        <i/>
        <sz val="8"/>
        <rFont val="Averia Sans Libre"/>
      </rPr>
      <t>(12,00 € TTC)</t>
    </r>
  </si>
  <si>
    <r>
      <t xml:space="preserve"> Un amour à la fin </t>
    </r>
    <r>
      <rPr>
        <i/>
        <sz val="8"/>
        <rFont val="Averia Sans Libre"/>
      </rPr>
      <t>(13,00 € TTC)</t>
    </r>
  </si>
  <si>
    <r>
      <t>Bon de commande à renvoyer à</t>
    </r>
    <r>
      <rPr>
        <b/>
        <sz val="12"/>
        <rFont val="Averia Sans Libre"/>
      </rPr>
      <t xml:space="preserve"> jeuxfk@jeuxfk.fr</t>
    </r>
  </si>
  <si>
    <t>TVA non applicable, article 293 B du Code général des impôts (CGI)</t>
  </si>
  <si>
    <t>La vente de livres effectuée sous le label Jeux FK Editions est soumise à la loi Lang. Les livres sont ainsi soumis à un prix unique TTC indiqué sur le tarif. Il n’y a pas de minimum de commande. Les livres peuvent se commander à l’unité. Le port est facturé 4,00€  pour 1 livre, 5,00€ pour 2 livres, 9,00€ pour 3 à 11 livres. Un Franco spécial est appliqué dès 12 livres commandés. Si une commande regroupe des livres et des jeux, les conditions du paragraphe précédent (4.PRIX) s’appliquent. Les livres peuvent être retournés, en parfait état uniquement, et aux frais du client, auprè de notre logisticien DS Routage - Stock Jeux FK - 73, rue Jules Guesde, 69230 St-Genis-Laval accompagné d’un mail à jeuxfk@jeuxfk.fr dans un délai de six mois à un an suivant la facturation. Un avoir sera établi et soldé si nécessaire.</t>
  </si>
  <si>
    <t>Le paiement des articles s’effectue dans les 30 jours fin de mois de facturation par virement uniquement, auprès du siège de la microentreprise FK, sur le compte de François Koch (IBAN FR76 1450 6005 2000 9116 7117 BIC/SWIFT AGRIFRPP845). Il n’est pas accordé d’escompte pour règlement comptant. En cas de mise en demeure de paiement et de recouvrement par voie judiciaire, le prix de vente est majoré de plein droit de 10% pour honoraires de recouvrement sans préjudice des dommages-intérêts au titre des frais. Toute mise en demeure relative à une échéance entraîne l’exigibilité de l’ensemble des factures impayées. Pour les clients ayant fait l’objet d’un ou plusieurs incidents de paiement par le passé, il sera demandé le paiement anticipé de la marchandise, lors de toute nouvelle commande. Les marchandises seront expédiées à compter de l’encaissement intégral de la commande.</t>
  </si>
  <si>
    <r>
      <rPr>
        <b/>
        <sz val="12"/>
        <rFont val="Comic Kings"/>
      </rPr>
      <t>FK</t>
    </r>
    <r>
      <rPr>
        <b/>
        <sz val="9"/>
        <rFont val="Averia Sans Libre"/>
      </rPr>
      <t xml:space="preserve">
771 route du Bourg
F - 42520 MALLEVAL</t>
    </r>
    <r>
      <rPr>
        <sz val="9"/>
        <rFont val="Averia Sans Libre"/>
      </rPr>
      <t xml:space="preserve">
FK - microentreprise en cours d’immatriculation 
au RCS de Saint-Etienne
</t>
    </r>
    <r>
      <rPr>
        <b/>
        <sz val="9"/>
        <rFont val="Averia Sans Libre"/>
      </rPr>
      <t>Tel : 04 74 57 23 97 ou 06 84 97 35 82
jeuxfk@jeuxfk.fr     www.jeuxfk.com</t>
    </r>
  </si>
  <si>
    <t>Les prix des articles vendus par la Microentreprise FK, sous le label FK ou Jeux FK, sont ceux en vigueur au jour de la commande. En cas de commande différée, le prix des articles sera celui défini par les conditions particulières. Le montant minimal d’une commande est fixé à 75 (soixante-quinze) euros.Pour les commandes dont le montant est inférieur à 150 (cent-cinquante) euros, une partie des frais de transport soit 9 (neuf) euros sera à la charge de l’acheteur. Ces frais seront facturés en même temps que les marchandises. Pour les commandes dont le montant est supérieur ou égal à 150 (cent-cinquante) euros, les marchandises voyagent franco de port par point de livraison en France métropolitaine. TVA non applicable (article 293 B du Code général des impôts (CGI)).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</si>
</sst>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00"/>
    <numFmt numFmtId="165" formatCode="#,##0.00_€"/>
  </numFmts>
  <fonts count="115">
    <font>
      <sz val="9"/>
      <name val="Geneva"/>
      <family val="2"/>
    </font>
    <font>
      <u/>
      <sz val="9"/>
      <color indexed="39"/>
      <name val="Geneva"/>
      <family val="2"/>
    </font>
    <font>
      <sz val="12"/>
      <color indexed="8"/>
      <name val="Calibri"/>
      <family val="2"/>
    </font>
    <font>
      <i/>
      <sz val="10"/>
      <color indexed="8"/>
      <name val="Calibri"/>
      <family val="2"/>
      <scheme val="minor"/>
    </font>
    <font>
      <sz val="9"/>
      <name val="Calibri"/>
      <family val="2"/>
      <scheme val="minor"/>
    </font>
    <font>
      <b/>
      <sz val="18"/>
      <name val="Calibri"/>
      <family val="2"/>
      <scheme val="minor"/>
    </font>
    <font>
      <b/>
      <sz val="12"/>
      <name val="Calibri"/>
      <family val="2"/>
      <scheme val="minor"/>
    </font>
    <font>
      <b/>
      <sz val="10"/>
      <color indexed="8"/>
      <name val="Calibri"/>
      <family val="2"/>
      <scheme val="minor"/>
    </font>
    <font>
      <sz val="12"/>
      <name val="Calibri"/>
      <family val="2"/>
      <scheme val="minor"/>
    </font>
    <font>
      <sz val="8"/>
      <color indexed="8"/>
      <name val="Calibri"/>
      <family val="2"/>
      <scheme val="minor"/>
    </font>
    <font>
      <u/>
      <sz val="9"/>
      <color indexed="39"/>
      <name val="Calibri"/>
      <family val="2"/>
      <scheme val="minor"/>
    </font>
    <font>
      <b/>
      <sz val="12"/>
      <color indexed="8"/>
      <name val="Calibri"/>
      <family val="2"/>
      <scheme val="minor"/>
    </font>
    <font>
      <b/>
      <sz val="12"/>
      <color indexed="63"/>
      <name val="Calibri"/>
      <family val="2"/>
      <scheme val="minor"/>
    </font>
    <font>
      <b/>
      <sz val="10"/>
      <color indexed="39"/>
      <name val="Calibri"/>
      <family val="2"/>
      <scheme val="minor"/>
    </font>
    <font>
      <b/>
      <sz val="9"/>
      <name val="Calibri"/>
      <family val="2"/>
      <scheme val="minor"/>
    </font>
    <font>
      <sz val="11"/>
      <name val="Calibri"/>
      <family val="2"/>
      <scheme val="minor"/>
    </font>
    <font>
      <b/>
      <sz val="11"/>
      <color theme="9" tint="-0.499984740745262"/>
      <name val="Calibri"/>
      <family val="2"/>
      <scheme val="minor"/>
    </font>
    <font>
      <b/>
      <sz val="14"/>
      <name val="Calibri"/>
      <family val="2"/>
      <scheme val="minor"/>
    </font>
    <font>
      <sz val="9"/>
      <name val="Arial"/>
      <family val="2"/>
    </font>
    <font>
      <b/>
      <sz val="14"/>
      <name val="Arial"/>
      <family val="2"/>
    </font>
    <font>
      <sz val="10"/>
      <name val="Arial"/>
      <family val="2"/>
    </font>
    <font>
      <b/>
      <sz val="11"/>
      <name val="Arial"/>
      <family val="2"/>
    </font>
    <font>
      <b/>
      <sz val="13"/>
      <name val="Calibri"/>
      <family val="2"/>
      <scheme val="minor"/>
    </font>
    <font>
      <sz val="9"/>
      <name val="Geneva"/>
      <family val="2"/>
    </font>
    <font>
      <b/>
      <sz val="12"/>
      <name val="Averia Sans Libre"/>
    </font>
    <font>
      <sz val="9"/>
      <name val="Averia Sans Libre"/>
    </font>
    <font>
      <b/>
      <sz val="14"/>
      <name val="Averia Sans Libre"/>
    </font>
    <font>
      <b/>
      <sz val="9"/>
      <name val="Averia Sans Libre"/>
    </font>
    <font>
      <b/>
      <sz val="12"/>
      <name val="Comic Kings"/>
    </font>
    <font>
      <sz val="12"/>
      <name val="Averia Sans Libre"/>
    </font>
    <font>
      <b/>
      <sz val="13"/>
      <name val="Averia Sans Libre"/>
    </font>
    <font>
      <sz val="13"/>
      <name val="Averia Sans Libre"/>
    </font>
    <font>
      <sz val="10"/>
      <name val="Averia Sans Libre"/>
    </font>
    <font>
      <sz val="9"/>
      <color theme="1"/>
      <name val="Geneva"/>
      <family val="2"/>
    </font>
    <font>
      <sz val="9"/>
      <color rgb="FFC00000"/>
      <name val="Calibri"/>
      <family val="2"/>
      <scheme val="minor"/>
    </font>
    <font>
      <b/>
      <sz val="12"/>
      <color rgb="FFC00000"/>
      <name val="Calibri"/>
      <family val="2"/>
      <scheme val="minor"/>
    </font>
    <font>
      <sz val="9"/>
      <color rgb="FFC00000"/>
      <name val="Geneva"/>
      <family val="2"/>
    </font>
    <font>
      <sz val="9"/>
      <color rgb="FFFF9933"/>
      <name val="Calibri"/>
      <family val="2"/>
      <scheme val="minor"/>
    </font>
    <font>
      <b/>
      <sz val="12"/>
      <color rgb="FFFF9933"/>
      <name val="Calibri"/>
      <family val="2"/>
      <scheme val="minor"/>
    </font>
    <font>
      <sz val="9"/>
      <color rgb="FFFF9933"/>
      <name val="Geneva"/>
      <family val="2"/>
    </font>
    <font>
      <sz val="9"/>
      <color rgb="FFFF9900"/>
      <name val="Calibri"/>
      <family val="2"/>
      <scheme val="minor"/>
    </font>
    <font>
      <sz val="9"/>
      <color rgb="FFFF9900"/>
      <name val="Geneva"/>
      <family val="2"/>
    </font>
    <font>
      <b/>
      <sz val="12"/>
      <color rgb="FFFF9900"/>
      <name val="Calibri"/>
      <family val="2"/>
      <scheme val="minor"/>
    </font>
    <font>
      <sz val="9"/>
      <color theme="1"/>
      <name val="Calibri"/>
      <family val="2"/>
      <scheme val="minor"/>
    </font>
    <font>
      <b/>
      <sz val="12"/>
      <color theme="1"/>
      <name val="Calibri"/>
      <family val="2"/>
      <scheme val="minor"/>
    </font>
    <font>
      <sz val="7"/>
      <color rgb="FFC00000"/>
      <name val="Calibri"/>
      <family val="2"/>
      <scheme val="minor"/>
    </font>
    <font>
      <b/>
      <sz val="12"/>
      <color rgb="FFC00000"/>
      <name val="Averia Sans Libre"/>
    </font>
    <font>
      <sz val="12"/>
      <color rgb="FFC00000"/>
      <name val="Averia Sans Libre"/>
    </font>
    <font>
      <b/>
      <sz val="12"/>
      <color theme="1"/>
      <name val="Averia Sans Libre"/>
    </font>
    <font>
      <sz val="12"/>
      <color theme="1"/>
      <name val="Averia Sans Libre"/>
    </font>
    <font>
      <b/>
      <sz val="12"/>
      <color rgb="FFFF9900"/>
      <name val="Averia Sans Libre"/>
    </font>
    <font>
      <sz val="12"/>
      <color rgb="FFFF9900"/>
      <name val="Averia Sans Libre"/>
    </font>
    <font>
      <b/>
      <sz val="10"/>
      <name val="Averia Sans Libre"/>
    </font>
    <font>
      <b/>
      <sz val="11"/>
      <color theme="8" tint="-0.499984740745262"/>
      <name val="Averia Sans Libre"/>
    </font>
    <font>
      <b/>
      <sz val="11"/>
      <color theme="0"/>
      <name val="Averia Sans Libre"/>
    </font>
    <font>
      <b/>
      <sz val="11"/>
      <color theme="9" tint="-0.499984740745262"/>
      <name val="Averia Sans Libre"/>
    </font>
    <font>
      <sz val="10"/>
      <color rgb="FF000000"/>
      <name val="Averia Sans Libre"/>
    </font>
    <font>
      <b/>
      <sz val="11"/>
      <color rgb="FF000000"/>
      <name val="Averia Sans Libre"/>
    </font>
    <font>
      <sz val="9"/>
      <color rgb="FFC00000"/>
      <name val="Averia Sans Libre"/>
    </font>
    <font>
      <b/>
      <sz val="9"/>
      <color rgb="FFC00000"/>
      <name val="Averia Sans Libre"/>
    </font>
    <font>
      <b/>
      <sz val="9"/>
      <color rgb="FFFF9900"/>
      <name val="Averia Sans Libre"/>
    </font>
    <font>
      <b/>
      <sz val="9"/>
      <color theme="1"/>
      <name val="Averia Sans Libre"/>
    </font>
    <font>
      <b/>
      <sz val="9"/>
      <color rgb="FFFF9933"/>
      <name val="Averia Sans Libre"/>
    </font>
    <font>
      <b/>
      <sz val="8"/>
      <color theme="1"/>
      <name val="Averia Sans Libre"/>
    </font>
    <font>
      <b/>
      <sz val="10"/>
      <color theme="1"/>
      <name val="Averia Sans Libre"/>
    </font>
    <font>
      <b/>
      <i/>
      <sz val="8"/>
      <color rgb="FFC00000"/>
      <name val="Averia Sans Libre"/>
    </font>
    <font>
      <b/>
      <i/>
      <sz val="8"/>
      <color rgb="FFFF9900"/>
      <name val="Averia Sans Libre"/>
    </font>
    <font>
      <sz val="9"/>
      <color theme="1"/>
      <name val="Averia Sans Libre"/>
    </font>
    <font>
      <b/>
      <i/>
      <sz val="9"/>
      <color rgb="FFC00000"/>
      <name val="Averia Sans Libre"/>
    </font>
    <font>
      <b/>
      <i/>
      <sz val="9"/>
      <color rgb="FFFF9933"/>
      <name val="Averia Sans Libre"/>
    </font>
    <font>
      <b/>
      <sz val="10"/>
      <color rgb="FFC00000"/>
      <name val="Averia Sans Libre"/>
    </font>
    <font>
      <b/>
      <sz val="10"/>
      <color rgb="FFFF9900"/>
      <name val="Averia Sans Libre"/>
    </font>
    <font>
      <sz val="10"/>
      <color theme="1"/>
      <name val="Averia Sans Libre"/>
    </font>
    <font>
      <b/>
      <sz val="10"/>
      <color rgb="FFFF9933"/>
      <name val="Averia Sans Libre"/>
    </font>
    <font>
      <i/>
      <sz val="9"/>
      <name val="Averia Sans Libre"/>
    </font>
    <font>
      <i/>
      <sz val="10"/>
      <name val="Averia Sans Libre"/>
    </font>
    <font>
      <b/>
      <i/>
      <sz val="11"/>
      <name val="Averia Sans Libre"/>
    </font>
    <font>
      <sz val="12"/>
      <color indexed="8"/>
      <name val="Averia Sans Libre"/>
    </font>
    <font>
      <i/>
      <sz val="11"/>
      <name val="Averia Sans Libre"/>
    </font>
    <font>
      <i/>
      <sz val="10"/>
      <color rgb="FFC00000"/>
      <name val="Averia Sans Libre"/>
    </font>
    <font>
      <i/>
      <sz val="10"/>
      <color rgb="FFFF9900"/>
      <name val="Averia Sans Libre"/>
    </font>
    <font>
      <b/>
      <sz val="12"/>
      <color rgb="FFFF9933"/>
      <name val="Averia Sans Libre"/>
    </font>
    <font>
      <b/>
      <i/>
      <sz val="12"/>
      <name val="Averia Sans Libre"/>
    </font>
    <font>
      <sz val="9"/>
      <color rgb="FFFF9900"/>
      <name val="Averia Sans Libre"/>
    </font>
    <font>
      <sz val="9"/>
      <color rgb="FFFF9933"/>
      <name val="Averia Sans Libre"/>
    </font>
    <font>
      <i/>
      <sz val="12"/>
      <name val="Averia Sans Libre"/>
    </font>
    <font>
      <b/>
      <sz val="10"/>
      <color theme="0"/>
      <name val="Averia Sans Libre"/>
    </font>
    <font>
      <sz val="12"/>
      <color theme="0"/>
      <name val="Averia Sans Libre"/>
    </font>
    <font>
      <b/>
      <sz val="12"/>
      <color theme="0"/>
      <name val="Averia Sans Libre"/>
    </font>
    <font>
      <b/>
      <i/>
      <sz val="12"/>
      <color theme="0"/>
      <name val="Averia Sans Libre"/>
    </font>
    <font>
      <b/>
      <i/>
      <sz val="9"/>
      <name val="Averia Sans Libre"/>
    </font>
    <font>
      <b/>
      <i/>
      <sz val="9"/>
      <color rgb="FFFF9900"/>
      <name val="Averia Sans Libre"/>
    </font>
    <font>
      <b/>
      <i/>
      <sz val="9"/>
      <color theme="1"/>
      <name val="Averia Sans Libre"/>
    </font>
    <font>
      <b/>
      <sz val="9"/>
      <color indexed="9"/>
      <name val="Averia Sans Libre"/>
    </font>
    <font>
      <b/>
      <sz val="10"/>
      <color indexed="9"/>
      <name val="Averia Sans Libre"/>
    </font>
    <font>
      <b/>
      <sz val="8"/>
      <color rgb="FFC00000"/>
      <name val="Averia Sans Libre"/>
    </font>
    <font>
      <b/>
      <sz val="8"/>
      <color rgb="FFFF9900"/>
      <name val="Averia Sans Libre"/>
    </font>
    <font>
      <sz val="8"/>
      <color indexed="9"/>
      <name val="Averia Sans Libre"/>
    </font>
    <font>
      <b/>
      <sz val="8"/>
      <color rgb="FFFF9933"/>
      <name val="Averia Sans Libre"/>
    </font>
    <font>
      <b/>
      <sz val="8"/>
      <color indexed="9"/>
      <name val="Averia Sans Libre"/>
    </font>
    <font>
      <i/>
      <sz val="8"/>
      <name val="Averia Sans Libre"/>
    </font>
    <font>
      <b/>
      <i/>
      <sz val="12"/>
      <color theme="1"/>
      <name val="Averia Sans Libre"/>
    </font>
    <font>
      <b/>
      <i/>
      <sz val="12"/>
      <color rgb="FFC00000"/>
      <name val="Averia Sans Libre"/>
    </font>
    <font>
      <b/>
      <i/>
      <sz val="12"/>
      <color rgb="FFFF9933"/>
      <name val="Averia Sans Libre"/>
    </font>
    <font>
      <sz val="11"/>
      <name val="Averia Sans Libre"/>
    </font>
    <font>
      <b/>
      <sz val="11"/>
      <color indexed="9"/>
      <name val="Averia Sans Libre"/>
    </font>
    <font>
      <b/>
      <sz val="11"/>
      <color rgb="FFC00000"/>
      <name val="Averia Sans Libre"/>
    </font>
    <font>
      <b/>
      <sz val="11"/>
      <color rgb="FFFF9900"/>
      <name val="Averia Sans Libre"/>
    </font>
    <font>
      <sz val="11"/>
      <color indexed="9"/>
      <name val="Averia Sans Libre"/>
    </font>
    <font>
      <b/>
      <sz val="11"/>
      <color theme="1"/>
      <name val="Averia Sans Libre"/>
    </font>
    <font>
      <b/>
      <sz val="11"/>
      <color rgb="FFFF9933"/>
      <name val="Averia Sans Libre"/>
    </font>
    <font>
      <i/>
      <sz val="10"/>
      <color theme="0"/>
      <name val="Averia Sans Libre"/>
    </font>
    <font>
      <sz val="12"/>
      <color rgb="FFFF9933"/>
      <name val="Averia Sans Libre"/>
    </font>
    <font>
      <b/>
      <i/>
      <sz val="10"/>
      <name val="Averia Sans Libre"/>
    </font>
    <font>
      <i/>
      <sz val="9"/>
      <name val="Geneva"/>
      <family val="2"/>
    </font>
  </fonts>
  <fills count="27">
    <fill>
      <patternFill patternType="none"/>
    </fill>
    <fill>
      <patternFill patternType="gray125"/>
    </fill>
    <fill>
      <patternFill patternType="solid">
        <fgColor indexed="9"/>
        <bgColor indexed="26"/>
      </patternFill>
    </fill>
    <fill>
      <patternFill patternType="solid">
        <fgColor theme="9" tint="0.79998168889431442"/>
        <bgColor indexed="27"/>
      </patternFill>
    </fill>
    <fill>
      <patternFill patternType="solid">
        <fgColor rgb="FFB82C00"/>
        <bgColor indexed="64"/>
      </patternFill>
    </fill>
    <fill>
      <patternFill patternType="solid">
        <fgColor theme="4"/>
        <bgColor indexed="56"/>
      </patternFill>
    </fill>
    <fill>
      <patternFill patternType="solid">
        <fgColor rgb="FFCC99FF"/>
        <bgColor indexed="21"/>
      </patternFill>
    </fill>
    <fill>
      <patternFill patternType="solid">
        <fgColor rgb="FF9999FF"/>
        <bgColor indexed="21"/>
      </patternFill>
    </fill>
    <fill>
      <patternFill patternType="solid">
        <fgColor theme="5" tint="-0.249977111117893"/>
        <bgColor indexed="39"/>
      </patternFill>
    </fill>
    <fill>
      <patternFill patternType="solid">
        <fgColor theme="9" tint="0.79998168889431442"/>
        <bgColor indexed="22"/>
      </patternFill>
    </fill>
    <fill>
      <patternFill patternType="solid">
        <fgColor theme="9" tint="-0.499984740745262"/>
        <bgColor indexed="64"/>
      </patternFill>
    </fill>
    <fill>
      <patternFill patternType="solid">
        <fgColor theme="4"/>
        <bgColor indexed="64"/>
      </patternFill>
    </fill>
    <fill>
      <patternFill patternType="solid">
        <fgColor theme="4" tint="0.79998168889431442"/>
        <bgColor indexed="27"/>
      </patternFill>
    </fill>
    <fill>
      <patternFill patternType="solid">
        <fgColor rgb="FF002060"/>
        <bgColor indexed="37"/>
      </patternFill>
    </fill>
    <fill>
      <patternFill patternType="solid">
        <fgColor rgb="FFB3DEFF"/>
        <bgColor indexed="64"/>
      </patternFill>
    </fill>
    <fill>
      <patternFill patternType="solid">
        <fgColor theme="0"/>
        <bgColor indexed="64"/>
      </patternFill>
    </fill>
    <fill>
      <patternFill patternType="solid">
        <fgColor theme="7" tint="0.39997558519241921"/>
        <bgColor indexed="64"/>
      </patternFill>
    </fill>
    <fill>
      <patternFill patternType="solid">
        <fgColor rgb="FFFF0000"/>
        <bgColor indexed="64"/>
      </patternFill>
    </fill>
    <fill>
      <patternFill patternType="solid">
        <fgColor rgb="FFC00000"/>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rgb="FF00B050"/>
        <bgColor indexed="64"/>
      </patternFill>
    </fill>
    <fill>
      <patternFill patternType="solid">
        <fgColor theme="9" tint="0.39997558519241921"/>
        <bgColor indexed="64"/>
      </patternFill>
    </fill>
    <fill>
      <patternFill patternType="solid">
        <fgColor rgb="FF00B0F0"/>
        <bgColor indexed="56"/>
      </patternFill>
    </fill>
    <fill>
      <patternFill patternType="solid">
        <fgColor rgb="FF00B0F0"/>
        <bgColor indexed="64"/>
      </patternFill>
    </fill>
    <fill>
      <patternFill patternType="solid">
        <fgColor theme="0"/>
        <bgColor indexed="37"/>
      </patternFill>
    </fill>
  </fills>
  <borders count="60">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8"/>
      </left>
      <right/>
      <top style="thin">
        <color indexed="8"/>
      </top>
      <bottom style="thin">
        <color indexed="8"/>
      </bottom>
      <diagonal/>
    </border>
    <border>
      <left style="medium">
        <color indexed="64"/>
      </left>
      <right style="thin">
        <color indexed="8"/>
      </right>
      <top/>
      <bottom style="thin">
        <color indexed="8"/>
      </bottom>
      <diagonal/>
    </border>
    <border>
      <left style="medium">
        <color indexed="64"/>
      </left>
      <right style="thin">
        <color indexed="8"/>
      </right>
      <top style="thin">
        <color indexed="8"/>
      </top>
      <bottom style="thin">
        <color indexed="8"/>
      </bottom>
      <diagonal/>
    </border>
    <border>
      <left style="medium">
        <color indexed="64"/>
      </left>
      <right style="thin">
        <color indexed="8"/>
      </right>
      <top style="thin">
        <color indexed="8"/>
      </top>
      <bottom/>
      <diagonal/>
    </border>
    <border>
      <left style="medium">
        <color indexed="64"/>
      </left>
      <right style="thin">
        <color indexed="8"/>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top/>
      <bottom style="thin">
        <color indexed="8"/>
      </bottom>
      <diagonal/>
    </border>
    <border>
      <left style="thin">
        <color indexed="8"/>
      </left>
      <right/>
      <top style="thin">
        <color indexed="8"/>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8"/>
      </right>
      <top style="thin">
        <color indexed="8"/>
      </top>
      <bottom style="medium">
        <color indexed="64"/>
      </bottom>
      <diagonal/>
    </border>
    <border>
      <left style="medium">
        <color indexed="64"/>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8"/>
      </left>
      <right/>
      <top style="thin">
        <color indexed="8"/>
      </top>
      <bottom style="medium">
        <color indexed="64"/>
      </bottom>
      <diagonal/>
    </border>
    <border>
      <left style="thin">
        <color indexed="8"/>
      </left>
      <right style="medium">
        <color indexed="64"/>
      </right>
      <top style="thin">
        <color indexed="64"/>
      </top>
      <bottom style="medium">
        <color indexed="64"/>
      </bottom>
      <diagonal/>
    </border>
    <border>
      <left style="thin">
        <color indexed="8"/>
      </left>
      <right style="thin">
        <color indexed="8"/>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s>
  <cellStyleXfs count="4">
    <xf numFmtId="0" fontId="0" fillId="0" borderId="0"/>
    <xf numFmtId="0" fontId="2" fillId="2" borderId="0" applyNumberFormat="0" applyBorder="0" applyAlignment="0" applyProtection="0"/>
    <xf numFmtId="0" fontId="1" fillId="0" borderId="0" applyNumberFormat="0" applyFill="0" applyBorder="0" applyAlignment="0" applyProtection="0"/>
    <xf numFmtId="43" fontId="23" fillId="0" borderId="0" applyFont="0" applyFill="0" applyBorder="0" applyAlignment="0" applyProtection="0"/>
  </cellStyleXfs>
  <cellXfs count="414">
    <xf numFmtId="0" fontId="0" fillId="0" borderId="0" xfId="0"/>
    <xf numFmtId="0" fontId="3" fillId="0" borderId="0" xfId="0" applyFont="1" applyAlignment="1">
      <alignment horizontal="left" vertical="center" readingOrder="1"/>
    </xf>
    <xf numFmtId="0" fontId="4" fillId="0" borderId="0" xfId="0" applyFont="1"/>
    <xf numFmtId="0" fontId="5" fillId="0" borderId="0" xfId="0" applyFont="1" applyAlignment="1">
      <alignment horizontal="center"/>
    </xf>
    <xf numFmtId="0" fontId="6" fillId="0" borderId="0" xfId="0" applyFont="1" applyAlignment="1">
      <alignment horizontal="left" vertical="top"/>
    </xf>
    <xf numFmtId="0" fontId="6" fillId="0" borderId="0" xfId="0" applyFont="1" applyAlignment="1">
      <alignment horizontal="left"/>
    </xf>
    <xf numFmtId="0" fontId="4" fillId="0" borderId="0" xfId="0" applyFont="1" applyAlignment="1">
      <alignment horizontal="left"/>
    </xf>
    <xf numFmtId="0" fontId="10" fillId="0" borderId="0" xfId="2" applyNumberFormat="1" applyFont="1" applyFill="1" applyBorder="1" applyAlignment="1" applyProtection="1">
      <alignment horizontal="center"/>
    </xf>
    <xf numFmtId="0" fontId="8" fillId="0" borderId="0" xfId="0" applyFont="1" applyAlignment="1">
      <alignment horizontal="center"/>
    </xf>
    <xf numFmtId="0" fontId="8" fillId="0" borderId="0" xfId="0" applyFont="1"/>
    <xf numFmtId="0" fontId="6" fillId="0" borderId="0" xfId="0" applyFont="1" applyAlignment="1">
      <alignment horizontal="center"/>
    </xf>
    <xf numFmtId="49" fontId="4" fillId="0" borderId="0" xfId="0" applyNumberFormat="1" applyFont="1" applyAlignment="1">
      <alignment wrapText="1"/>
    </xf>
    <xf numFmtId="0" fontId="13" fillId="0" borderId="0" xfId="2" applyNumberFormat="1" applyFont="1" applyFill="1" applyBorder="1" applyAlignment="1" applyProtection="1">
      <alignment horizontal="center"/>
    </xf>
    <xf numFmtId="0" fontId="14" fillId="0" borderId="0" xfId="0" applyFont="1" applyAlignment="1">
      <alignment horizontal="left"/>
    </xf>
    <xf numFmtId="0" fontId="15" fillId="0" borderId="0" xfId="0" applyFont="1"/>
    <xf numFmtId="2" fontId="4" fillId="0" borderId="0" xfId="0" applyNumberFormat="1" applyFont="1"/>
    <xf numFmtId="0" fontId="4" fillId="0" borderId="0" xfId="0" applyFont="1" applyAlignment="1">
      <alignment horizontal="right"/>
    </xf>
    <xf numFmtId="0" fontId="4" fillId="0" borderId="0" xfId="0" applyFont="1" applyAlignment="1">
      <alignment horizontal="left" vertical="top"/>
    </xf>
    <xf numFmtId="0" fontId="7" fillId="0" borderId="0" xfId="0" applyFont="1" applyAlignment="1">
      <alignment horizontal="left" vertical="top"/>
    </xf>
    <xf numFmtId="0" fontId="8" fillId="0" borderId="0" xfId="0" applyFont="1" applyAlignment="1">
      <alignment vertical="top"/>
    </xf>
    <xf numFmtId="0" fontId="9" fillId="0" borderId="0" xfId="0" applyFont="1" applyAlignment="1">
      <alignment horizontal="left" vertical="top"/>
    </xf>
    <xf numFmtId="0" fontId="18" fillId="15" borderId="0" xfId="0" applyFont="1" applyFill="1"/>
    <xf numFmtId="0" fontId="20" fillId="15" borderId="0" xfId="0" applyFont="1" applyFill="1"/>
    <xf numFmtId="0" fontId="18" fillId="15" borderId="17" xfId="0" applyFont="1" applyFill="1" applyBorder="1"/>
    <xf numFmtId="0" fontId="18" fillId="15" borderId="18" xfId="0" applyFont="1" applyFill="1" applyBorder="1"/>
    <xf numFmtId="0" fontId="18" fillId="15" borderId="11" xfId="0" applyFont="1" applyFill="1" applyBorder="1"/>
    <xf numFmtId="0" fontId="18" fillId="15" borderId="12" xfId="0" applyFont="1" applyFill="1" applyBorder="1"/>
    <xf numFmtId="0" fontId="18" fillId="15" borderId="13" xfId="0" applyFont="1" applyFill="1" applyBorder="1"/>
    <xf numFmtId="0" fontId="18" fillId="15" borderId="14" xfId="0" applyFont="1" applyFill="1" applyBorder="1"/>
    <xf numFmtId="0" fontId="18" fillId="15" borderId="15" xfId="0" applyFont="1" applyFill="1" applyBorder="1"/>
    <xf numFmtId="0" fontId="18" fillId="15" borderId="15" xfId="0" applyFont="1" applyFill="1" applyBorder="1" applyAlignment="1">
      <alignment wrapText="1"/>
    </xf>
    <xf numFmtId="0" fontId="18" fillId="15" borderId="16" xfId="0" applyFont="1" applyFill="1" applyBorder="1"/>
    <xf numFmtId="0" fontId="20" fillId="15" borderId="0" xfId="0" applyFont="1" applyFill="1" applyAlignment="1">
      <alignment horizontal="left" vertical="center"/>
    </xf>
    <xf numFmtId="0" fontId="18" fillId="15" borderId="0" xfId="0" applyFont="1" applyFill="1" applyProtection="1">
      <protection locked="0"/>
    </xf>
    <xf numFmtId="0" fontId="20" fillId="15" borderId="0" xfId="0" applyFont="1" applyFill="1" applyProtection="1">
      <protection locked="0"/>
    </xf>
    <xf numFmtId="0" fontId="20" fillId="15" borderId="0" xfId="0" applyFont="1" applyFill="1" applyAlignment="1" applyProtection="1">
      <alignment horizontal="left" vertical="center" wrapText="1"/>
      <protection locked="0"/>
    </xf>
    <xf numFmtId="0" fontId="18" fillId="15" borderId="0" xfId="0" applyFont="1" applyFill="1" applyAlignment="1" applyProtection="1">
      <alignment wrapText="1"/>
      <protection locked="0"/>
    </xf>
    <xf numFmtId="0" fontId="16" fillId="0" borderId="0" xfId="0" applyFont="1" applyAlignment="1">
      <alignment horizontal="center" vertical="center"/>
    </xf>
    <xf numFmtId="49" fontId="11" fillId="0" borderId="0" xfId="2" applyNumberFormat="1" applyFont="1" applyFill="1" applyBorder="1" applyAlignment="1" applyProtection="1">
      <alignment horizontal="center" vertical="center" wrapText="1"/>
      <protection locked="0"/>
    </xf>
    <xf numFmtId="0" fontId="4" fillId="0" borderId="7" xfId="0" applyFont="1" applyBorder="1"/>
    <xf numFmtId="0" fontId="4" fillId="0" borderId="0" xfId="0" applyFont="1"/>
    <xf numFmtId="0" fontId="0" fillId="0" borderId="0" xfId="0"/>
    <xf numFmtId="0" fontId="0" fillId="0" borderId="6" xfId="0" applyBorder="1" applyAlignment="1">
      <alignment vertical="center" wrapText="1"/>
    </xf>
    <xf numFmtId="0" fontId="0" fillId="0" borderId="38" xfId="0" applyBorder="1" applyAlignment="1">
      <alignment vertical="center" wrapText="1"/>
    </xf>
    <xf numFmtId="0" fontId="0" fillId="0" borderId="41" xfId="0" applyBorder="1" applyAlignment="1">
      <alignment vertical="center" wrapText="1"/>
    </xf>
    <xf numFmtId="0" fontId="0" fillId="0" borderId="42" xfId="0" applyBorder="1" applyAlignment="1">
      <alignment vertical="center" wrapText="1"/>
    </xf>
    <xf numFmtId="0" fontId="0" fillId="0" borderId="43" xfId="0" applyBorder="1" applyAlignment="1">
      <alignment vertical="center" wrapText="1"/>
    </xf>
    <xf numFmtId="49" fontId="12" fillId="3" borderId="19" xfId="0" applyNumberFormat="1" applyFont="1" applyFill="1" applyBorder="1" applyAlignment="1" applyProtection="1">
      <alignment horizontal="center" vertical="center" wrapText="1"/>
      <protection locked="0"/>
    </xf>
    <xf numFmtId="49" fontId="12" fillId="3" borderId="20" xfId="0" applyNumberFormat="1" applyFont="1" applyFill="1" applyBorder="1" applyAlignment="1" applyProtection="1">
      <alignment horizontal="center" vertical="center" wrapText="1"/>
      <protection locked="0"/>
    </xf>
    <xf numFmtId="0" fontId="32" fillId="0" borderId="0" xfId="0" applyFont="1" applyAlignment="1">
      <alignment horizontal="center" vertical="center" wrapText="1"/>
    </xf>
    <xf numFmtId="0" fontId="4" fillId="0" borderId="0" xfId="0" applyFont="1" applyAlignment="1">
      <alignment horizontal="center" vertical="center" wrapText="1"/>
    </xf>
    <xf numFmtId="0" fontId="25" fillId="0" borderId="0" xfId="0" applyFont="1" applyAlignment="1">
      <alignment horizontal="center" vertical="center" wrapText="1"/>
    </xf>
    <xf numFmtId="0" fontId="26" fillId="14" borderId="8" xfId="0" applyFont="1" applyFill="1" applyBorder="1" applyAlignment="1">
      <alignment horizontal="center" vertical="center"/>
    </xf>
    <xf numFmtId="0" fontId="17" fillId="14" borderId="9" xfId="0" applyFont="1" applyFill="1" applyBorder="1" applyAlignment="1">
      <alignment horizontal="center" vertical="center"/>
    </xf>
    <xf numFmtId="0" fontId="17" fillId="14" borderId="10" xfId="0" applyFont="1" applyFill="1" applyBorder="1" applyAlignment="1">
      <alignment horizontal="center" vertical="center"/>
    </xf>
    <xf numFmtId="0" fontId="24" fillId="14" borderId="11" xfId="0" applyFont="1" applyFill="1" applyBorder="1" applyAlignment="1">
      <alignment horizontal="left" vertical="top" wrapText="1"/>
    </xf>
    <xf numFmtId="0" fontId="6" fillId="14" borderId="12" xfId="0" applyFont="1" applyFill="1" applyBorder="1" applyAlignment="1">
      <alignment horizontal="left" vertical="top" wrapText="1"/>
    </xf>
    <xf numFmtId="0" fontId="6" fillId="14" borderId="13" xfId="0" applyFont="1" applyFill="1" applyBorder="1" applyAlignment="1">
      <alignment horizontal="left" vertical="top" wrapText="1"/>
    </xf>
    <xf numFmtId="0" fontId="6" fillId="14" borderId="17" xfId="0" applyFont="1" applyFill="1" applyBorder="1" applyAlignment="1">
      <alignment horizontal="left" vertical="top" wrapText="1"/>
    </xf>
    <xf numFmtId="0" fontId="6" fillId="14" borderId="0" xfId="0" applyFont="1" applyFill="1" applyAlignment="1">
      <alignment horizontal="left" vertical="top" wrapText="1"/>
    </xf>
    <xf numFmtId="0" fontId="6" fillId="14" borderId="18" xfId="0" applyFont="1" applyFill="1" applyBorder="1" applyAlignment="1">
      <alignment horizontal="left" vertical="top" wrapText="1"/>
    </xf>
    <xf numFmtId="49" fontId="11" fillId="9" borderId="37" xfId="2" applyNumberFormat="1" applyFont="1" applyFill="1" applyBorder="1" applyAlignment="1" applyProtection="1">
      <alignment horizontal="center" vertical="center" wrapText="1"/>
      <protection locked="0"/>
    </xf>
    <xf numFmtId="49" fontId="11" fillId="9" borderId="6" xfId="2" applyNumberFormat="1" applyFont="1" applyFill="1" applyBorder="1" applyAlignment="1" applyProtection="1">
      <alignment horizontal="center" vertical="center" wrapText="1"/>
      <protection locked="0"/>
    </xf>
    <xf numFmtId="49" fontId="11" fillId="9" borderId="38" xfId="2" applyNumberFormat="1" applyFont="1" applyFill="1" applyBorder="1" applyAlignment="1" applyProtection="1">
      <alignment horizontal="center" vertical="center" wrapText="1"/>
      <protection locked="0"/>
    </xf>
    <xf numFmtId="49" fontId="11" fillId="9" borderId="41" xfId="2" applyNumberFormat="1" applyFont="1" applyFill="1" applyBorder="1" applyAlignment="1" applyProtection="1">
      <alignment horizontal="center" vertical="center" wrapText="1"/>
      <protection locked="0"/>
    </xf>
    <xf numFmtId="49" fontId="11" fillId="9" borderId="42" xfId="2" applyNumberFormat="1" applyFont="1" applyFill="1" applyBorder="1" applyAlignment="1" applyProtection="1">
      <alignment horizontal="center" vertical="center" wrapText="1"/>
      <protection locked="0"/>
    </xf>
    <xf numFmtId="49" fontId="11" fillId="9" borderId="43" xfId="2" applyNumberFormat="1" applyFont="1" applyFill="1" applyBorder="1" applyAlignment="1" applyProtection="1">
      <alignment horizontal="center" vertical="center" wrapText="1"/>
      <protection locked="0"/>
    </xf>
    <xf numFmtId="0" fontId="19" fillId="15" borderId="0" xfId="0" applyFont="1" applyFill="1" applyAlignment="1" applyProtection="1">
      <alignment horizontal="center" vertical="center"/>
      <protection locked="0"/>
    </xf>
    <xf numFmtId="0" fontId="20" fillId="15" borderId="0" xfId="0" applyFont="1" applyFill="1" applyAlignment="1" applyProtection="1">
      <alignment horizontal="justify" vertical="center" wrapText="1"/>
      <protection locked="0"/>
    </xf>
    <xf numFmtId="0" fontId="21" fillId="15" borderId="0" xfId="0" applyFont="1" applyFill="1" applyAlignment="1" applyProtection="1">
      <alignment horizontal="left"/>
      <protection locked="0"/>
    </xf>
    <xf numFmtId="0" fontId="8" fillId="0" borderId="0" xfId="0" applyFont="1" applyAlignment="1">
      <alignment horizontal="left" vertical="top"/>
    </xf>
    <xf numFmtId="0" fontId="0" fillId="0" borderId="0" xfId="0" applyFont="1"/>
    <xf numFmtId="0" fontId="34" fillId="0" borderId="0" xfId="0" applyFont="1"/>
    <xf numFmtId="0" fontId="35" fillId="0" borderId="0" xfId="0" applyFont="1" applyAlignment="1">
      <alignment horizontal="left" vertical="top"/>
    </xf>
    <xf numFmtId="0" fontId="35" fillId="0" borderId="0" xfId="0" applyFont="1" applyAlignment="1">
      <alignment horizontal="center"/>
    </xf>
    <xf numFmtId="0" fontId="36" fillId="0" borderId="0" xfId="0" applyFont="1"/>
    <xf numFmtId="0" fontId="37" fillId="0" borderId="0" xfId="0" applyFont="1"/>
    <xf numFmtId="0" fontId="38" fillId="0" borderId="0" xfId="0" applyFont="1" applyAlignment="1">
      <alignment horizontal="left" vertical="top"/>
    </xf>
    <xf numFmtId="0" fontId="38" fillId="0" borderId="0" xfId="0" applyFont="1" applyAlignment="1">
      <alignment horizontal="center"/>
    </xf>
    <xf numFmtId="0" fontId="39" fillId="0" borderId="0" xfId="0" applyFont="1"/>
    <xf numFmtId="0" fontId="40" fillId="0" borderId="0" xfId="0" applyFont="1"/>
    <xf numFmtId="0" fontId="41" fillId="0" borderId="0" xfId="0" applyFont="1"/>
    <xf numFmtId="0" fontId="42" fillId="0" borderId="0" xfId="0" applyFont="1" applyAlignment="1">
      <alignment horizontal="left" vertical="top"/>
    </xf>
    <xf numFmtId="0" fontId="42" fillId="0" borderId="0" xfId="0" applyFont="1" applyAlignment="1">
      <alignment horizontal="center"/>
    </xf>
    <xf numFmtId="0" fontId="43" fillId="0" borderId="0" xfId="0" applyFont="1"/>
    <xf numFmtId="0" fontId="44" fillId="0" borderId="0" xfId="0" applyFont="1" applyAlignment="1">
      <alignment horizontal="left" vertical="top"/>
    </xf>
    <xf numFmtId="0" fontId="44" fillId="0" borderId="0" xfId="0" applyFont="1" applyAlignment="1">
      <alignment horizontal="center"/>
    </xf>
    <xf numFmtId="0" fontId="33" fillId="0" borderId="0" xfId="0" applyFont="1"/>
    <xf numFmtId="0" fontId="45" fillId="0" borderId="0" xfId="0" applyFont="1" applyAlignment="1">
      <alignment vertical="top" wrapText="1"/>
    </xf>
    <xf numFmtId="0" fontId="35" fillId="0" borderId="0" xfId="0" applyFont="1" applyAlignment="1">
      <alignment horizontal="left"/>
    </xf>
    <xf numFmtId="49" fontId="32" fillId="12" borderId="37" xfId="0" applyNumberFormat="1" applyFont="1" applyFill="1" applyBorder="1" applyAlignment="1">
      <alignment horizontal="center" vertical="center" wrapText="1"/>
    </xf>
    <xf numFmtId="0" fontId="53" fillId="0" borderId="5" xfId="0" applyFont="1" applyBorder="1" applyAlignment="1">
      <alignment horizontal="center" vertical="center" wrapText="1"/>
    </xf>
    <xf numFmtId="0" fontId="53" fillId="0" borderId="5" xfId="0" applyFont="1" applyBorder="1" applyAlignment="1">
      <alignment horizontal="center" vertical="center"/>
    </xf>
    <xf numFmtId="0" fontId="54" fillId="11" borderId="0" xfId="0" applyFont="1" applyFill="1" applyAlignment="1">
      <alignment horizontal="center" vertical="center"/>
    </xf>
    <xf numFmtId="0" fontId="54" fillId="10" borderId="0" xfId="0" applyFont="1" applyFill="1" applyAlignment="1">
      <alignment horizontal="center" vertical="center"/>
    </xf>
    <xf numFmtId="0" fontId="55" fillId="0" borderId="5" xfId="0" applyFont="1" applyBorder="1" applyAlignment="1">
      <alignment horizontal="center" vertical="center"/>
    </xf>
    <xf numFmtId="0" fontId="55" fillId="0" borderId="5" xfId="0" applyFont="1" applyBorder="1" applyAlignment="1">
      <alignment horizontal="center" vertical="center"/>
    </xf>
    <xf numFmtId="0" fontId="56" fillId="0" borderId="0" xfId="0" applyFont="1" applyAlignment="1">
      <alignment horizontal="center" vertical="center" wrapText="1"/>
    </xf>
    <xf numFmtId="0" fontId="52" fillId="0" borderId="0" xfId="0" applyFont="1"/>
    <xf numFmtId="0" fontId="25" fillId="0" borderId="0" xfId="0" applyFont="1"/>
    <xf numFmtId="49" fontId="25" fillId="0" borderId="1" xfId="0" applyNumberFormat="1" applyFont="1" applyBorder="1" applyProtection="1">
      <protection locked="0"/>
    </xf>
    <xf numFmtId="0" fontId="58" fillId="0" borderId="0" xfId="0" applyFont="1"/>
    <xf numFmtId="49" fontId="27" fillId="0" borderId="37" xfId="0" applyNumberFormat="1" applyFont="1" applyBorder="1" applyAlignment="1" applyProtection="1">
      <alignment horizontal="center" vertical="center"/>
      <protection locked="0"/>
    </xf>
    <xf numFmtId="0" fontId="25" fillId="0" borderId="6" xfId="0" applyFont="1" applyBorder="1" applyAlignment="1">
      <alignment horizontal="center" vertical="center"/>
    </xf>
    <xf numFmtId="0" fontId="25" fillId="0" borderId="39" xfId="0" applyFont="1" applyBorder="1" applyAlignment="1">
      <alignment horizontal="center" vertical="center"/>
    </xf>
    <xf numFmtId="0" fontId="27" fillId="0" borderId="0" xfId="0" applyFont="1"/>
    <xf numFmtId="0" fontId="25" fillId="0" borderId="41" xfId="0" applyFont="1" applyBorder="1" applyAlignment="1">
      <alignment horizontal="center" vertical="center"/>
    </xf>
    <xf numFmtId="0" fontId="25" fillId="0" borderId="42" xfId="0" applyFont="1" applyBorder="1" applyAlignment="1">
      <alignment horizontal="center" vertical="center"/>
    </xf>
    <xf numFmtId="49" fontId="27" fillId="0" borderId="0" xfId="0" applyNumberFormat="1" applyFont="1" applyAlignment="1">
      <alignment horizontal="center" vertical="center"/>
    </xf>
    <xf numFmtId="49" fontId="59" fillId="0" borderId="0" xfId="0" applyNumberFormat="1" applyFont="1" applyAlignment="1">
      <alignment horizontal="center" vertical="center"/>
    </xf>
    <xf numFmtId="0" fontId="59" fillId="0" borderId="15" xfId="0" applyFont="1" applyBorder="1" applyAlignment="1">
      <alignment horizontal="center" vertical="center"/>
    </xf>
    <xf numFmtId="49" fontId="60" fillId="0" borderId="0" xfId="0" applyNumberFormat="1" applyFont="1" applyAlignment="1" applyProtection="1">
      <alignment horizontal="center" vertical="center"/>
      <protection locked="0"/>
    </xf>
    <xf numFmtId="49" fontId="25" fillId="0" borderId="0" xfId="0" applyNumberFormat="1" applyFont="1" applyAlignment="1" applyProtection="1">
      <alignment horizontal="center" vertical="center"/>
      <protection locked="0"/>
    </xf>
    <xf numFmtId="49" fontId="61" fillId="0" borderId="0" xfId="0" applyNumberFormat="1" applyFont="1" applyAlignment="1" applyProtection="1">
      <alignment horizontal="center" vertical="center"/>
      <protection locked="0"/>
    </xf>
    <xf numFmtId="49" fontId="59" fillId="0" borderId="0" xfId="0" applyNumberFormat="1" applyFont="1" applyAlignment="1" applyProtection="1">
      <alignment horizontal="center" vertical="center"/>
      <protection locked="0"/>
    </xf>
    <xf numFmtId="49" fontId="62" fillId="0" borderId="0" xfId="0" applyNumberFormat="1" applyFont="1" applyAlignment="1" applyProtection="1">
      <alignment horizontal="center" vertical="center"/>
      <protection locked="0"/>
    </xf>
    <xf numFmtId="49" fontId="27" fillId="0" borderId="0" xfId="0" applyNumberFormat="1" applyFont="1" applyAlignment="1" applyProtection="1">
      <alignment horizontal="center" vertical="center"/>
      <protection locked="0"/>
    </xf>
    <xf numFmtId="49" fontId="27" fillId="0" borderId="40" xfId="0" applyNumberFormat="1" applyFont="1" applyBorder="1" applyAlignment="1" applyProtection="1">
      <alignment horizontal="center" vertical="center"/>
      <protection locked="0"/>
    </xf>
    <xf numFmtId="49" fontId="60" fillId="0" borderId="42" xfId="0" applyNumberFormat="1" applyFont="1" applyBorder="1" applyAlignment="1" applyProtection="1">
      <alignment horizontal="center" vertical="center"/>
      <protection locked="0"/>
    </xf>
    <xf numFmtId="49" fontId="25" fillId="0" borderId="42" xfId="0" applyNumberFormat="1" applyFont="1" applyBorder="1" applyAlignment="1" applyProtection="1">
      <alignment horizontal="center" vertical="center"/>
      <protection locked="0"/>
    </xf>
    <xf numFmtId="49" fontId="61" fillId="0" borderId="42" xfId="0" applyNumberFormat="1" applyFont="1" applyBorder="1" applyAlignment="1" applyProtection="1">
      <alignment horizontal="center" vertical="center"/>
      <protection locked="0"/>
    </xf>
    <xf numFmtId="49" fontId="59" fillId="0" borderId="42" xfId="0" applyNumberFormat="1" applyFont="1" applyBorder="1" applyAlignment="1" applyProtection="1">
      <alignment horizontal="center" vertical="center"/>
      <protection locked="0"/>
    </xf>
    <xf numFmtId="49" fontId="62" fillId="0" borderId="42" xfId="0" applyNumberFormat="1" applyFont="1" applyBorder="1" applyAlignment="1" applyProtection="1">
      <alignment horizontal="center" vertical="center"/>
      <protection locked="0"/>
    </xf>
    <xf numFmtId="49" fontId="27" fillId="0" borderId="42" xfId="0" applyNumberFormat="1" applyFont="1" applyBorder="1" applyAlignment="1" applyProtection="1">
      <alignment horizontal="center" vertical="center"/>
      <protection locked="0"/>
    </xf>
    <xf numFmtId="49" fontId="27" fillId="0" borderId="43" xfId="0" applyNumberFormat="1" applyFont="1" applyBorder="1" applyAlignment="1" applyProtection="1">
      <alignment horizontal="center" vertical="center"/>
      <protection locked="0"/>
    </xf>
    <xf numFmtId="0" fontId="25" fillId="25" borderId="0" xfId="0" applyFont="1" applyFill="1"/>
    <xf numFmtId="0" fontId="61" fillId="24" borderId="7" xfId="0" applyFont="1" applyFill="1" applyBorder="1" applyAlignment="1">
      <alignment horizontal="center" vertical="center" wrapText="1"/>
    </xf>
    <xf numFmtId="0" fontId="63" fillId="24" borderId="7" xfId="0" applyFont="1" applyFill="1" applyBorder="1" applyAlignment="1">
      <alignment horizontal="center" vertical="center" wrapText="1"/>
    </xf>
    <xf numFmtId="0" fontId="64" fillId="24" borderId="7" xfId="0" applyFont="1" applyFill="1" applyBorder="1" applyAlignment="1">
      <alignment horizontal="center" vertical="center"/>
    </xf>
    <xf numFmtId="0" fontId="65" fillId="24" borderId="7" xfId="0" applyFont="1" applyFill="1" applyBorder="1" applyAlignment="1">
      <alignment horizontal="center" vertical="center" wrapText="1"/>
    </xf>
    <xf numFmtId="0" fontId="66" fillId="24" borderId="9" xfId="0" applyFont="1" applyFill="1" applyBorder="1" applyAlignment="1">
      <alignment horizontal="center" vertical="center" wrapText="1"/>
    </xf>
    <xf numFmtId="0" fontId="67" fillId="24" borderId="7" xfId="0" applyFont="1" applyFill="1" applyBorder="1" applyAlignment="1">
      <alignment horizontal="center" vertical="center" wrapText="1"/>
    </xf>
    <xf numFmtId="0" fontId="59" fillId="24" borderId="7" xfId="0" applyFont="1" applyFill="1" applyBorder="1" applyAlignment="1">
      <alignment horizontal="center" vertical="center" wrapText="1"/>
    </xf>
    <xf numFmtId="0" fontId="62" fillId="24" borderId="7" xfId="0" applyFont="1" applyFill="1" applyBorder="1" applyAlignment="1">
      <alignment horizontal="center" vertical="center" wrapText="1"/>
    </xf>
    <xf numFmtId="0" fontId="25" fillId="0" borderId="0" xfId="0" applyFont="1" applyAlignment="1">
      <alignment horizontal="center" vertical="center"/>
    </xf>
    <xf numFmtId="0" fontId="64" fillId="6" borderId="12" xfId="0" applyFont="1" applyFill="1" applyBorder="1" applyAlignment="1">
      <alignment horizontal="center" vertical="center"/>
    </xf>
    <xf numFmtId="0" fontId="70" fillId="6" borderId="12" xfId="0" applyFont="1" applyFill="1" applyBorder="1" applyAlignment="1">
      <alignment horizontal="center" vertical="center"/>
    </xf>
    <xf numFmtId="0" fontId="71" fillId="6" borderId="12" xfId="0" applyFont="1" applyFill="1" applyBorder="1" applyAlignment="1">
      <alignment horizontal="center" vertical="center"/>
    </xf>
    <xf numFmtId="0" fontId="72" fillId="6" borderId="12" xfId="0" applyFont="1" applyFill="1" applyBorder="1" applyAlignment="1">
      <alignment horizontal="center" vertical="center"/>
    </xf>
    <xf numFmtId="0" fontId="73" fillId="6" borderId="12" xfId="0" applyFont="1" applyFill="1" applyBorder="1" applyAlignment="1">
      <alignment horizontal="center" vertical="center"/>
    </xf>
    <xf numFmtId="0" fontId="64" fillId="6" borderId="13" xfId="0" applyFont="1" applyFill="1" applyBorder="1" applyAlignment="1">
      <alignment horizontal="center" vertical="center"/>
    </xf>
    <xf numFmtId="164" fontId="74" fillId="0" borderId="45" xfId="0" applyNumberFormat="1" applyFont="1" applyBorder="1" applyAlignment="1">
      <alignment horizontal="left" vertical="center"/>
    </xf>
    <xf numFmtId="164" fontId="75" fillId="0" borderId="46" xfId="0" applyNumberFormat="1" applyFont="1" applyBorder="1" applyAlignment="1">
      <alignment horizontal="center" vertical="center"/>
    </xf>
    <xf numFmtId="0" fontId="76" fillId="0" borderId="46" xfId="0" applyFont="1" applyBorder="1" applyAlignment="1" applyProtection="1">
      <alignment horizontal="center" vertical="center"/>
      <protection locked="0"/>
    </xf>
    <xf numFmtId="0" fontId="77" fillId="2" borderId="46" xfId="1" applyNumberFormat="1" applyFont="1" applyBorder="1" applyAlignment="1" applyProtection="1">
      <alignment horizontal="center"/>
      <protection locked="0"/>
    </xf>
    <xf numFmtId="0" fontId="78" fillId="0" borderId="46" xfId="0" applyFont="1" applyBorder="1" applyAlignment="1">
      <alignment vertical="center"/>
    </xf>
    <xf numFmtId="0" fontId="79" fillId="0" borderId="46" xfId="0" applyFont="1" applyBorder="1" applyAlignment="1">
      <alignment horizontal="center" vertical="center"/>
    </xf>
    <xf numFmtId="0" fontId="80" fillId="0" borderId="46" xfId="0" applyFont="1" applyBorder="1" applyAlignment="1">
      <alignment horizontal="center" vertical="center"/>
    </xf>
    <xf numFmtId="165" fontId="29" fillId="0" borderId="46" xfId="0" applyNumberFormat="1" applyFont="1" applyBorder="1" applyAlignment="1">
      <alignment horizontal="center" vertical="center"/>
    </xf>
    <xf numFmtId="165" fontId="48" fillId="0" borderId="50" xfId="0" applyNumberFormat="1" applyFont="1" applyBorder="1" applyAlignment="1">
      <alignment horizontal="center" vertical="center"/>
    </xf>
    <xf numFmtId="165" fontId="46" fillId="0" borderId="50" xfId="0" applyNumberFormat="1" applyFont="1" applyBorder="1" applyAlignment="1">
      <alignment horizontal="center" vertical="center"/>
    </xf>
    <xf numFmtId="165" fontId="81" fillId="0" borderId="50" xfId="0" applyNumberFormat="1" applyFont="1" applyBorder="1" applyAlignment="1">
      <alignment horizontal="center" vertical="center"/>
    </xf>
    <xf numFmtId="2" fontId="82" fillId="0" borderId="5" xfId="0" applyNumberFormat="1" applyFont="1" applyBorder="1" applyAlignment="1">
      <alignment horizontal="center" vertical="center"/>
    </xf>
    <xf numFmtId="165" fontId="82" fillId="15" borderId="47" xfId="0" applyNumberFormat="1" applyFont="1" applyFill="1" applyBorder="1" applyAlignment="1">
      <alignment horizontal="center" vertical="center"/>
    </xf>
    <xf numFmtId="0" fontId="25" fillId="17" borderId="0" xfId="0" applyFont="1" applyFill="1"/>
    <xf numFmtId="49" fontId="74" fillId="0" borderId="25" xfId="0" applyNumberFormat="1" applyFont="1" applyBorder="1" applyAlignment="1">
      <alignment vertical="center"/>
    </xf>
    <xf numFmtId="49" fontId="75" fillId="0" borderId="4" xfId="0" applyNumberFormat="1" applyFont="1" applyBorder="1" applyAlignment="1">
      <alignment horizontal="center" vertical="center"/>
    </xf>
    <xf numFmtId="0" fontId="76" fillId="0" borderId="4" xfId="0" applyFont="1" applyBorder="1" applyAlignment="1" applyProtection="1">
      <alignment horizontal="center" vertical="center"/>
      <protection locked="0"/>
    </xf>
    <xf numFmtId="0" fontId="78" fillId="0" borderId="4" xfId="0" applyFont="1" applyBorder="1" applyAlignment="1">
      <alignment vertical="center"/>
    </xf>
    <xf numFmtId="0" fontId="79" fillId="0" borderId="4" xfId="0" applyFont="1" applyBorder="1" applyAlignment="1">
      <alignment horizontal="center" vertical="center"/>
    </xf>
    <xf numFmtId="0" fontId="80" fillId="0" borderId="4" xfId="0" applyFont="1" applyBorder="1" applyAlignment="1">
      <alignment horizontal="center" vertical="center"/>
    </xf>
    <xf numFmtId="165" fontId="29" fillId="0" borderId="4" xfId="0" applyNumberFormat="1" applyFont="1" applyBorder="1" applyAlignment="1">
      <alignment horizontal="center" vertical="center"/>
    </xf>
    <xf numFmtId="0" fontId="25" fillId="18" borderId="0" xfId="0" applyFont="1" applyFill="1"/>
    <xf numFmtId="49" fontId="74" fillId="0" borderId="30" xfId="0" applyNumberFormat="1" applyFont="1" applyBorder="1" applyAlignment="1">
      <alignment vertical="center"/>
    </xf>
    <xf numFmtId="49" fontId="75" fillId="0" borderId="31" xfId="0" applyNumberFormat="1" applyFont="1" applyBorder="1" applyAlignment="1">
      <alignment horizontal="center" vertical="center"/>
    </xf>
    <xf numFmtId="0" fontId="76" fillId="0" borderId="31" xfId="0" applyFont="1" applyBorder="1" applyAlignment="1" applyProtection="1">
      <alignment horizontal="center" vertical="center"/>
      <protection locked="0"/>
    </xf>
    <xf numFmtId="0" fontId="78" fillId="0" borderId="31" xfId="0" applyFont="1" applyBorder="1" applyAlignment="1">
      <alignment vertical="center"/>
    </xf>
    <xf numFmtId="0" fontId="79" fillId="0" borderId="31" xfId="0" applyFont="1" applyBorder="1" applyAlignment="1">
      <alignment horizontal="center" vertical="center"/>
    </xf>
    <xf numFmtId="0" fontId="80" fillId="0" borderId="31" xfId="0" applyFont="1" applyBorder="1" applyAlignment="1">
      <alignment horizontal="center" vertical="center"/>
    </xf>
    <xf numFmtId="165" fontId="29" fillId="0" borderId="32" xfId="0" applyNumberFormat="1" applyFont="1" applyBorder="1" applyAlignment="1">
      <alignment horizontal="center" vertical="center"/>
    </xf>
    <xf numFmtId="0" fontId="64" fillId="6" borderId="9" xfId="0" applyFont="1" applyFill="1" applyBorder="1" applyAlignment="1">
      <alignment horizontal="center" vertical="center"/>
    </xf>
    <xf numFmtId="0" fontId="70" fillId="6" borderId="9" xfId="0" applyFont="1" applyFill="1" applyBorder="1" applyAlignment="1">
      <alignment horizontal="center" vertical="center"/>
    </xf>
    <xf numFmtId="0" fontId="71" fillId="6" borderId="9" xfId="0" applyFont="1" applyFill="1" applyBorder="1" applyAlignment="1">
      <alignment horizontal="center" vertical="center"/>
    </xf>
    <xf numFmtId="0" fontId="72" fillId="6" borderId="9" xfId="0" applyFont="1" applyFill="1" applyBorder="1" applyAlignment="1">
      <alignment horizontal="center" vertical="center"/>
    </xf>
    <xf numFmtId="0" fontId="73" fillId="6" borderId="9" xfId="0" applyFont="1" applyFill="1" applyBorder="1" applyAlignment="1">
      <alignment horizontal="center" vertical="center"/>
    </xf>
    <xf numFmtId="0" fontId="64" fillId="6" borderId="10" xfId="0" applyFont="1" applyFill="1" applyBorder="1" applyAlignment="1">
      <alignment horizontal="center" vertical="center"/>
    </xf>
    <xf numFmtId="49" fontId="74" fillId="0" borderId="24" xfId="0" applyNumberFormat="1" applyFont="1" applyBorder="1" applyAlignment="1">
      <alignment vertical="center"/>
    </xf>
    <xf numFmtId="49" fontId="75" fillId="0" borderId="3" xfId="0" applyNumberFormat="1" applyFont="1" applyBorder="1" applyAlignment="1">
      <alignment horizontal="center" vertical="center"/>
    </xf>
    <xf numFmtId="0" fontId="76" fillId="0" borderId="3" xfId="0" applyFont="1" applyBorder="1" applyAlignment="1" applyProtection="1">
      <alignment horizontal="center" vertical="center"/>
      <protection locked="0"/>
    </xf>
    <xf numFmtId="0" fontId="78" fillId="0" borderId="3" xfId="0" applyFont="1" applyBorder="1" applyAlignment="1">
      <alignment vertical="center"/>
    </xf>
    <xf numFmtId="0" fontId="79" fillId="0" borderId="3" xfId="0" applyFont="1" applyBorder="1" applyAlignment="1">
      <alignment horizontal="center" vertical="center"/>
    </xf>
    <xf numFmtId="0" fontId="80" fillId="0" borderId="3" xfId="0" applyFont="1" applyBorder="1" applyAlignment="1">
      <alignment horizontal="center" vertical="center"/>
    </xf>
    <xf numFmtId="165" fontId="29" fillId="0" borderId="3" xfId="0" applyNumberFormat="1" applyFont="1" applyBorder="1" applyAlignment="1">
      <alignment horizontal="center" vertical="center"/>
    </xf>
    <xf numFmtId="0" fontId="25" fillId="19" borderId="0" xfId="0" applyFont="1" applyFill="1"/>
    <xf numFmtId="49" fontId="74" fillId="0" borderId="28" xfId="0" applyNumberFormat="1" applyFont="1" applyBorder="1" applyAlignment="1">
      <alignment vertical="center"/>
    </xf>
    <xf numFmtId="49" fontId="75" fillId="0" borderId="19" xfId="0" applyNumberFormat="1" applyFont="1" applyBorder="1" applyAlignment="1">
      <alignment horizontal="center" vertical="center"/>
    </xf>
    <xf numFmtId="0" fontId="76" fillId="0" borderId="19" xfId="0" applyFont="1" applyBorder="1" applyAlignment="1" applyProtection="1">
      <alignment horizontal="center" vertical="center"/>
      <protection locked="0"/>
    </xf>
    <xf numFmtId="0" fontId="78" fillId="0" borderId="19" xfId="0" applyFont="1" applyBorder="1" applyAlignment="1">
      <alignment vertical="center"/>
    </xf>
    <xf numFmtId="0" fontId="79" fillId="0" borderId="19" xfId="0" applyFont="1" applyBorder="1" applyAlignment="1">
      <alignment horizontal="center" vertical="center"/>
    </xf>
    <xf numFmtId="0" fontId="80" fillId="0" borderId="19" xfId="0" applyFont="1" applyBorder="1" applyAlignment="1">
      <alignment horizontal="center" vertical="center"/>
    </xf>
    <xf numFmtId="0" fontId="25" fillId="20" borderId="0" xfId="0" applyFont="1" applyFill="1"/>
    <xf numFmtId="49" fontId="74" fillId="0" borderId="26" xfId="0" applyNumberFormat="1" applyFont="1" applyBorder="1" applyAlignment="1">
      <alignment vertical="center"/>
    </xf>
    <xf numFmtId="49" fontId="75" fillId="0" borderId="5" xfId="0" applyNumberFormat="1" applyFont="1" applyBorder="1" applyAlignment="1">
      <alignment horizontal="center" vertical="center"/>
    </xf>
    <xf numFmtId="0" fontId="76" fillId="0" borderId="5" xfId="0" applyFont="1" applyBorder="1" applyAlignment="1" applyProtection="1">
      <alignment horizontal="center" vertical="center"/>
      <protection locked="0"/>
    </xf>
    <xf numFmtId="0" fontId="78" fillId="0" borderId="5" xfId="0" applyFont="1" applyBorder="1" applyAlignment="1">
      <alignment vertical="center"/>
    </xf>
    <xf numFmtId="0" fontId="79" fillId="0" borderId="5" xfId="0" applyFont="1" applyBorder="1" applyAlignment="1">
      <alignment horizontal="center" vertical="center"/>
    </xf>
    <xf numFmtId="0" fontId="80" fillId="0" borderId="5" xfId="0" applyFont="1" applyBorder="1" applyAlignment="1">
      <alignment horizontal="center" vertical="center"/>
    </xf>
    <xf numFmtId="1" fontId="74" fillId="0" borderId="22" xfId="0" applyNumberFormat="1" applyFont="1" applyBorder="1" applyAlignment="1">
      <alignment horizontal="left" vertical="center"/>
    </xf>
    <xf numFmtId="49" fontId="75" fillId="0" borderId="2" xfId="0" applyNumberFormat="1" applyFont="1" applyBorder="1" applyAlignment="1">
      <alignment horizontal="center" vertical="center"/>
    </xf>
    <xf numFmtId="0" fontId="76" fillId="0" borderId="2" xfId="0" applyFont="1" applyBorder="1" applyAlignment="1" applyProtection="1">
      <alignment horizontal="center" vertical="center"/>
      <protection locked="0"/>
    </xf>
    <xf numFmtId="0" fontId="78" fillId="0" borderId="2" xfId="0" applyFont="1" applyBorder="1" applyAlignment="1">
      <alignment vertical="center"/>
    </xf>
    <xf numFmtId="0" fontId="79" fillId="0" borderId="2" xfId="0" applyFont="1" applyBorder="1" applyAlignment="1">
      <alignment horizontal="center" vertical="center"/>
    </xf>
    <xf numFmtId="0" fontId="80" fillId="0" borderId="2" xfId="0" applyFont="1" applyBorder="1" applyAlignment="1">
      <alignment horizontal="center" vertical="center"/>
    </xf>
    <xf numFmtId="0" fontId="29" fillId="0" borderId="0" xfId="0" applyFont="1"/>
    <xf numFmtId="49" fontId="74" fillId="0" borderId="29" xfId="0" applyNumberFormat="1" applyFont="1" applyBorder="1" applyAlignment="1">
      <alignment vertical="center"/>
    </xf>
    <xf numFmtId="49" fontId="75" fillId="0" borderId="20" xfId="0" applyNumberFormat="1" applyFont="1" applyBorder="1" applyAlignment="1">
      <alignment horizontal="center" vertical="center"/>
    </xf>
    <xf numFmtId="0" fontId="76" fillId="0" borderId="20" xfId="0" applyFont="1" applyBorder="1" applyAlignment="1" applyProtection="1">
      <alignment horizontal="center" vertical="center"/>
      <protection locked="0"/>
    </xf>
    <xf numFmtId="0" fontId="78" fillId="0" borderId="20" xfId="0" applyFont="1" applyBorder="1" applyAlignment="1">
      <alignment vertical="center"/>
    </xf>
    <xf numFmtId="0" fontId="79" fillId="0" borderId="20" xfId="0" applyFont="1" applyBorder="1" applyAlignment="1">
      <alignment horizontal="center" vertical="center"/>
    </xf>
    <xf numFmtId="0" fontId="80" fillId="0" borderId="20" xfId="0" applyFont="1" applyBorder="1" applyAlignment="1">
      <alignment horizontal="center" vertical="center"/>
    </xf>
    <xf numFmtId="49" fontId="74" fillId="0" borderId="23" xfId="0" applyNumberFormat="1" applyFont="1" applyBorder="1" applyAlignment="1">
      <alignment vertical="center"/>
    </xf>
    <xf numFmtId="49" fontId="75" fillId="0" borderId="1" xfId="0" applyNumberFormat="1" applyFont="1" applyBorder="1" applyAlignment="1">
      <alignment horizontal="center" vertical="center"/>
    </xf>
    <xf numFmtId="0" fontId="76" fillId="0" borderId="1" xfId="0" applyFont="1" applyBorder="1" applyAlignment="1" applyProtection="1">
      <alignment horizontal="center" vertical="center"/>
      <protection locked="0"/>
    </xf>
    <xf numFmtId="0" fontId="78" fillId="0" borderId="1" xfId="0" applyFont="1" applyBorder="1" applyAlignment="1">
      <alignment vertical="center"/>
    </xf>
    <xf numFmtId="0" fontId="79" fillId="0" borderId="1" xfId="0" applyFont="1" applyBorder="1" applyAlignment="1">
      <alignment horizontal="center" vertical="center"/>
    </xf>
    <xf numFmtId="0" fontId="80" fillId="0" borderId="1" xfId="0" applyFont="1" applyBorder="1" applyAlignment="1">
      <alignment horizontal="center" vertical="center"/>
    </xf>
    <xf numFmtId="49" fontId="74" fillId="0" borderId="22" xfId="0" applyNumberFormat="1" applyFont="1" applyBorder="1" applyAlignment="1">
      <alignment vertical="center"/>
    </xf>
    <xf numFmtId="0" fontId="80" fillId="0" borderId="33" xfId="0" applyFont="1" applyBorder="1" applyAlignment="1">
      <alignment horizontal="center" vertical="center"/>
    </xf>
    <xf numFmtId="165" fontId="29" fillId="0" borderId="5" xfId="0" applyNumberFormat="1" applyFont="1" applyBorder="1" applyAlignment="1">
      <alignment horizontal="center" vertical="center"/>
    </xf>
    <xf numFmtId="0" fontId="25" fillId="16" borderId="0" xfId="0" applyFont="1" applyFill="1"/>
    <xf numFmtId="164" fontId="74" fillId="0" borderId="22" xfId="0" applyNumberFormat="1" applyFont="1" applyBorder="1" applyAlignment="1">
      <alignment horizontal="left" vertical="center"/>
    </xf>
    <xf numFmtId="164" fontId="75" fillId="0" borderId="2" xfId="0" applyNumberFormat="1" applyFont="1" applyBorder="1" applyAlignment="1">
      <alignment horizontal="center" vertical="center"/>
    </xf>
    <xf numFmtId="165" fontId="29" fillId="0" borderId="2" xfId="0" applyNumberFormat="1" applyFont="1" applyBorder="1" applyAlignment="1">
      <alignment horizontal="center" vertical="center"/>
    </xf>
    <xf numFmtId="0" fontId="25" fillId="23" borderId="0" xfId="0" applyFont="1" applyFill="1"/>
    <xf numFmtId="0" fontId="78" fillId="0" borderId="46" xfId="0" applyFont="1" applyBorder="1" applyAlignment="1">
      <alignment horizontal="left" vertical="center"/>
    </xf>
    <xf numFmtId="1" fontId="74" fillId="0" borderId="24" xfId="0" applyNumberFormat="1" applyFont="1" applyBorder="1" applyAlignment="1">
      <alignment horizontal="left" vertical="center"/>
    </xf>
    <xf numFmtId="0" fontId="64" fillId="6" borderId="50" xfId="0" applyFont="1" applyFill="1" applyBorder="1" applyAlignment="1">
      <alignment horizontal="center" vertical="center"/>
    </xf>
    <xf numFmtId="0" fontId="70" fillId="6" borderId="50" xfId="0" applyFont="1" applyFill="1" applyBorder="1" applyAlignment="1">
      <alignment horizontal="center" vertical="center"/>
    </xf>
    <xf numFmtId="0" fontId="71" fillId="6" borderId="50" xfId="0" applyFont="1" applyFill="1" applyBorder="1" applyAlignment="1">
      <alignment horizontal="center" vertical="center"/>
    </xf>
    <xf numFmtId="0" fontId="72" fillId="6" borderId="50" xfId="0" applyFont="1" applyFill="1" applyBorder="1" applyAlignment="1">
      <alignment horizontal="center" vertical="center"/>
    </xf>
    <xf numFmtId="0" fontId="73" fillId="6" borderId="50" xfId="0" applyFont="1" applyFill="1" applyBorder="1" applyAlignment="1">
      <alignment horizontal="center" vertical="center"/>
    </xf>
    <xf numFmtId="0" fontId="64" fillId="6" borderId="51" xfId="0" applyFont="1" applyFill="1" applyBorder="1" applyAlignment="1">
      <alignment horizontal="center" vertical="center"/>
    </xf>
    <xf numFmtId="2" fontId="74" fillId="0" borderId="48" xfId="0" applyNumberFormat="1" applyFont="1" applyBorder="1" applyAlignment="1">
      <alignment vertical="center"/>
    </xf>
    <xf numFmtId="0" fontId="75" fillId="0" borderId="36" xfId="0" applyFont="1" applyBorder="1" applyAlignment="1">
      <alignment horizontal="center" vertical="center"/>
    </xf>
    <xf numFmtId="0" fontId="76" fillId="0" borderId="36" xfId="0" applyFont="1" applyBorder="1" applyAlignment="1" applyProtection="1">
      <alignment horizontal="center" vertical="center"/>
      <protection locked="0"/>
    </xf>
    <xf numFmtId="0" fontId="78" fillId="0" borderId="36" xfId="0" applyFont="1" applyBorder="1" applyAlignment="1">
      <alignment vertical="center"/>
    </xf>
    <xf numFmtId="0" fontId="79" fillId="0" borderId="36" xfId="0" applyFont="1" applyBorder="1" applyAlignment="1">
      <alignment horizontal="center" vertical="center"/>
    </xf>
    <xf numFmtId="0" fontId="80" fillId="0" borderId="36" xfId="0" applyFont="1" applyBorder="1" applyAlignment="1">
      <alignment horizontal="center" vertical="center"/>
    </xf>
    <xf numFmtId="1" fontId="74" fillId="0" borderId="26" xfId="3" applyNumberFormat="1" applyFont="1" applyBorder="1" applyAlignment="1">
      <alignment horizontal="center" vertical="center"/>
    </xf>
    <xf numFmtId="0" fontId="74" fillId="0" borderId="26" xfId="0" applyFont="1" applyBorder="1" applyAlignment="1">
      <alignment vertical="center"/>
    </xf>
    <xf numFmtId="0" fontId="75" fillId="0" borderId="5" xfId="0" applyFont="1" applyBorder="1" applyAlignment="1">
      <alignment horizontal="center" vertical="center"/>
    </xf>
    <xf numFmtId="164" fontId="74" fillId="0" borderId="26" xfId="0" applyNumberFormat="1" applyFont="1" applyBorder="1" applyAlignment="1">
      <alignment horizontal="left" vertical="center"/>
    </xf>
    <xf numFmtId="164" fontId="75" fillId="0" borderId="5" xfId="0" applyNumberFormat="1" applyFont="1" applyBorder="1" applyAlignment="1">
      <alignment horizontal="center" vertical="center"/>
    </xf>
    <xf numFmtId="164" fontId="74" fillId="0" borderId="23" xfId="0" applyNumberFormat="1" applyFont="1" applyBorder="1" applyAlignment="1">
      <alignment horizontal="left" vertical="center"/>
    </xf>
    <xf numFmtId="164" fontId="75" fillId="0" borderId="1" xfId="0" applyNumberFormat="1" applyFont="1" applyBorder="1" applyAlignment="1">
      <alignment horizontal="center" vertical="center"/>
    </xf>
    <xf numFmtId="0" fontId="78" fillId="0" borderId="1" xfId="0" applyFont="1" applyBorder="1" applyAlignment="1">
      <alignment horizontal="left" vertical="center"/>
    </xf>
    <xf numFmtId="0" fontId="25" fillId="21" borderId="0" xfId="0" applyFont="1" applyFill="1"/>
    <xf numFmtId="164" fontId="74" fillId="0" borderId="25" xfId="0" applyNumberFormat="1" applyFont="1" applyBorder="1" applyAlignment="1">
      <alignment horizontal="left" vertical="center"/>
    </xf>
    <xf numFmtId="164" fontId="75" fillId="0" borderId="4" xfId="0" applyNumberFormat="1" applyFont="1" applyBorder="1" applyAlignment="1">
      <alignment horizontal="center" vertical="center"/>
    </xf>
    <xf numFmtId="0" fontId="78" fillId="0" borderId="4" xfId="0" applyFont="1" applyBorder="1" applyAlignment="1">
      <alignment horizontal="left" vertical="center"/>
    </xf>
    <xf numFmtId="0" fontId="25" fillId="22" borderId="0" xfId="0" applyFont="1" applyFill="1"/>
    <xf numFmtId="164" fontId="74" fillId="0" borderId="24" xfId="0" applyNumberFormat="1" applyFont="1" applyBorder="1" applyAlignment="1">
      <alignment horizontal="left" vertical="center"/>
    </xf>
    <xf numFmtId="164" fontId="75" fillId="0" borderId="3" xfId="0" applyNumberFormat="1" applyFont="1" applyBorder="1" applyAlignment="1">
      <alignment horizontal="center" vertical="center"/>
    </xf>
    <xf numFmtId="0" fontId="64" fillId="7" borderId="9" xfId="0" applyFont="1" applyFill="1" applyBorder="1" applyAlignment="1">
      <alignment horizontal="center" vertical="center"/>
    </xf>
    <xf numFmtId="0" fontId="70" fillId="7" borderId="9" xfId="0" applyFont="1" applyFill="1" applyBorder="1" applyAlignment="1">
      <alignment horizontal="center" vertical="center"/>
    </xf>
    <xf numFmtId="0" fontId="71" fillId="7" borderId="9" xfId="0" applyFont="1" applyFill="1" applyBorder="1" applyAlignment="1">
      <alignment horizontal="center" vertical="center"/>
    </xf>
    <xf numFmtId="0" fontId="72" fillId="7" borderId="9" xfId="0" applyFont="1" applyFill="1" applyBorder="1" applyAlignment="1">
      <alignment horizontal="center" vertical="center"/>
    </xf>
    <xf numFmtId="0" fontId="64" fillId="7" borderId="12" xfId="0" applyFont="1" applyFill="1" applyBorder="1" applyAlignment="1">
      <alignment horizontal="center" vertical="center"/>
    </xf>
    <xf numFmtId="0" fontId="70" fillId="7" borderId="12" xfId="0" applyFont="1" applyFill="1" applyBorder="1" applyAlignment="1">
      <alignment horizontal="center" vertical="center"/>
    </xf>
    <xf numFmtId="0" fontId="73" fillId="7" borderId="12" xfId="0" applyFont="1" applyFill="1" applyBorder="1" applyAlignment="1">
      <alignment horizontal="center" vertical="center"/>
    </xf>
    <xf numFmtId="0" fontId="64" fillId="7" borderId="10" xfId="0" applyFont="1" applyFill="1" applyBorder="1" applyAlignment="1">
      <alignment horizontal="center" vertical="center"/>
    </xf>
    <xf numFmtId="165" fontId="29" fillId="0" borderId="34" xfId="0" applyNumberFormat="1" applyFont="1" applyBorder="1" applyAlignment="1">
      <alignment horizontal="center" vertical="center"/>
    </xf>
    <xf numFmtId="165" fontId="48" fillId="0" borderId="5" xfId="0" applyNumberFormat="1" applyFont="1" applyBorder="1" applyAlignment="1">
      <alignment horizontal="center" vertical="center"/>
    </xf>
    <xf numFmtId="165" fontId="46" fillId="0" borderId="5" xfId="0" applyNumberFormat="1" applyFont="1" applyBorder="1" applyAlignment="1">
      <alignment horizontal="center" vertical="center"/>
    </xf>
    <xf numFmtId="165" fontId="81" fillId="0" borderId="5" xfId="0" applyNumberFormat="1" applyFont="1" applyBorder="1" applyAlignment="1">
      <alignment horizontal="center" vertical="center"/>
    </xf>
    <xf numFmtId="165" fontId="29" fillId="0" borderId="21" xfId="0" applyNumberFormat="1" applyFont="1" applyBorder="1" applyAlignment="1">
      <alignment horizontal="center" vertical="center"/>
    </xf>
    <xf numFmtId="165" fontId="29" fillId="0" borderId="33" xfId="0" applyNumberFormat="1" applyFont="1" applyBorder="1" applyAlignment="1">
      <alignment horizontal="center" vertical="center"/>
    </xf>
    <xf numFmtId="164" fontId="74" fillId="0" borderId="44" xfId="0" applyNumberFormat="1" applyFont="1" applyBorder="1" applyAlignment="1">
      <alignment horizontal="left" vertical="center"/>
    </xf>
    <xf numFmtId="164" fontId="75" fillId="0" borderId="32" xfId="0" applyNumberFormat="1" applyFont="1" applyBorder="1" applyAlignment="1">
      <alignment horizontal="center" vertical="center"/>
    </xf>
    <xf numFmtId="0" fontId="76" fillId="0" borderId="32" xfId="0" applyFont="1" applyBorder="1" applyAlignment="1" applyProtection="1">
      <alignment horizontal="center" vertical="center"/>
      <protection locked="0"/>
    </xf>
    <xf numFmtId="0" fontId="77" fillId="2" borderId="54" xfId="1" applyNumberFormat="1" applyFont="1" applyBorder="1" applyAlignment="1" applyProtection="1">
      <alignment horizontal="center"/>
      <protection locked="0"/>
    </xf>
    <xf numFmtId="0" fontId="78" fillId="0" borderId="32" xfId="0" applyFont="1" applyBorder="1" applyAlignment="1">
      <alignment vertical="center"/>
    </xf>
    <xf numFmtId="0" fontId="79" fillId="0" borderId="32" xfId="0" applyFont="1" applyBorder="1" applyAlignment="1">
      <alignment horizontal="center" vertical="center"/>
    </xf>
    <xf numFmtId="0" fontId="80" fillId="0" borderId="32" xfId="0" applyFont="1" applyBorder="1" applyAlignment="1">
      <alignment horizontal="center" vertical="center"/>
    </xf>
    <xf numFmtId="165" fontId="29" fillId="0" borderId="52" xfId="0" applyNumberFormat="1" applyFont="1" applyBorder="1" applyAlignment="1">
      <alignment horizontal="center" vertical="center"/>
    </xf>
    <xf numFmtId="165" fontId="48" fillId="0" borderId="31" xfId="0" applyNumberFormat="1" applyFont="1" applyBorder="1" applyAlignment="1">
      <alignment horizontal="center" vertical="center"/>
    </xf>
    <xf numFmtId="165" fontId="46" fillId="0" borderId="31" xfId="0" applyNumberFormat="1" applyFont="1" applyBorder="1" applyAlignment="1">
      <alignment horizontal="center" vertical="center"/>
    </xf>
    <xf numFmtId="165" fontId="81" fillId="0" borderId="31" xfId="0" applyNumberFormat="1" applyFont="1" applyBorder="1" applyAlignment="1">
      <alignment horizontal="center" vertical="center"/>
    </xf>
    <xf numFmtId="2" fontId="82" fillId="0" borderId="31" xfId="0" applyNumberFormat="1" applyFont="1" applyBorder="1" applyAlignment="1">
      <alignment horizontal="center" vertical="center"/>
    </xf>
    <xf numFmtId="165" fontId="82" fillId="15" borderId="53" xfId="0" applyNumberFormat="1" applyFont="1" applyFill="1" applyBorder="1" applyAlignment="1">
      <alignment horizontal="center" vertical="center"/>
    </xf>
    <xf numFmtId="0" fontId="83" fillId="0" borderId="0" xfId="0" applyFont="1"/>
    <xf numFmtId="0" fontId="67" fillId="0" borderId="0" xfId="0" applyFont="1"/>
    <xf numFmtId="0" fontId="84" fillId="0" borderId="0" xfId="0" applyFont="1"/>
    <xf numFmtId="49" fontId="85" fillId="0" borderId="0" xfId="0" applyNumberFormat="1" applyFont="1" applyAlignment="1">
      <alignment vertical="center"/>
    </xf>
    <xf numFmtId="49" fontId="85" fillId="0" borderId="0" xfId="0" applyNumberFormat="1" applyFont="1" applyAlignment="1">
      <alignment horizontal="center" vertical="center"/>
    </xf>
    <xf numFmtId="0" fontId="82" fillId="0" borderId="0" xfId="0" applyFont="1" applyAlignment="1">
      <alignment horizontal="center" vertical="center"/>
    </xf>
    <xf numFmtId="0" fontId="77" fillId="2" borderId="0" xfId="1" applyNumberFormat="1" applyFont="1" applyBorder="1" applyAlignment="1" applyProtection="1">
      <alignment horizontal="center"/>
    </xf>
    <xf numFmtId="0" fontId="86" fillId="4" borderId="0" xfId="0" applyFont="1" applyFill="1" applyAlignment="1">
      <alignment horizontal="right" vertical="center"/>
    </xf>
    <xf numFmtId="0" fontId="46" fillId="4" borderId="0" xfId="0" applyFont="1" applyFill="1" applyAlignment="1">
      <alignment horizontal="right" vertical="center"/>
    </xf>
    <xf numFmtId="0" fontId="50" fillId="4" borderId="0" xfId="0" applyFont="1" applyFill="1" applyAlignment="1">
      <alignment horizontal="right" vertical="center"/>
    </xf>
    <xf numFmtId="0" fontId="87" fillId="4" borderId="0" xfId="0" applyFont="1" applyFill="1" applyAlignment="1">
      <alignment horizontal="right" vertical="center"/>
    </xf>
    <xf numFmtId="0" fontId="48" fillId="4" borderId="0" xfId="0" applyFont="1" applyFill="1" applyAlignment="1">
      <alignment horizontal="right" vertical="center"/>
    </xf>
    <xf numFmtId="0" fontId="81" fillId="4" borderId="0" xfId="0" applyFont="1" applyFill="1" applyAlignment="1">
      <alignment horizontal="right" vertical="center"/>
    </xf>
    <xf numFmtId="0" fontId="88" fillId="4" borderId="0" xfId="0" applyFont="1" applyFill="1" applyAlignment="1">
      <alignment horizontal="right" vertical="center"/>
    </xf>
    <xf numFmtId="165" fontId="89" fillId="4" borderId="0" xfId="0" applyNumberFormat="1" applyFont="1" applyFill="1" applyAlignment="1">
      <alignment horizontal="center" vertical="center"/>
    </xf>
    <xf numFmtId="49" fontId="74" fillId="0" borderId="0" xfId="0" applyNumberFormat="1" applyFont="1" applyBorder="1" applyAlignment="1">
      <alignment vertical="center"/>
    </xf>
    <xf numFmtId="0" fontId="90" fillId="2" borderId="0" xfId="0" applyFont="1" applyFill="1" applyBorder="1" applyAlignment="1">
      <alignment horizontal="center" vertical="center" wrapText="1"/>
    </xf>
    <xf numFmtId="0" fontId="68" fillId="2" borderId="0" xfId="0" applyFont="1" applyFill="1" applyBorder="1" applyAlignment="1">
      <alignment horizontal="center" vertical="center" wrapText="1"/>
    </xf>
    <xf numFmtId="0" fontId="91" fillId="2" borderId="0" xfId="0" applyFont="1" applyFill="1" applyBorder="1" applyAlignment="1">
      <alignment horizontal="center" vertical="center" wrapText="1"/>
    </xf>
    <xf numFmtId="0" fontId="74" fillId="2" borderId="0" xfId="0" applyFont="1" applyFill="1" applyBorder="1" applyAlignment="1">
      <alignment horizontal="center" vertical="center" wrapText="1"/>
    </xf>
    <xf numFmtId="0" fontId="92" fillId="2" borderId="0" xfId="0" applyFont="1" applyFill="1" applyBorder="1" applyAlignment="1">
      <alignment horizontal="center" vertical="center" wrapText="1"/>
    </xf>
    <xf numFmtId="0" fontId="69" fillId="2" borderId="0" xfId="0" applyFont="1" applyFill="1" applyBorder="1" applyAlignment="1">
      <alignment horizontal="center" vertical="center" wrapText="1"/>
    </xf>
    <xf numFmtId="0" fontId="25" fillId="0" borderId="0" xfId="0" applyFont="1" applyBorder="1"/>
    <xf numFmtId="0" fontId="93" fillId="5" borderId="59" xfId="0" applyFont="1" applyFill="1" applyBorder="1" applyAlignment="1">
      <alignment horizontal="center" vertical="center" wrapText="1"/>
    </xf>
    <xf numFmtId="0" fontId="93" fillId="5" borderId="17" xfId="0" applyFont="1" applyFill="1" applyBorder="1" applyAlignment="1">
      <alignment horizontal="center" vertical="center" wrapText="1"/>
    </xf>
    <xf numFmtId="0" fontId="93" fillId="5" borderId="0" xfId="0" applyFont="1" applyFill="1" applyBorder="1" applyAlignment="1">
      <alignment horizontal="center" vertical="center" wrapText="1"/>
    </xf>
    <xf numFmtId="0" fontId="93" fillId="5" borderId="18" xfId="0" applyFont="1" applyFill="1" applyBorder="1" applyAlignment="1">
      <alignment horizontal="center" vertical="center" wrapText="1"/>
    </xf>
    <xf numFmtId="0" fontId="94" fillId="5" borderId="59" xfId="0" applyFont="1" applyFill="1" applyBorder="1" applyAlignment="1">
      <alignment horizontal="center" vertical="center" wrapText="1"/>
    </xf>
    <xf numFmtId="0" fontId="95" fillId="5" borderId="59" xfId="0" applyFont="1" applyFill="1" applyBorder="1" applyAlignment="1">
      <alignment horizontal="center" vertical="center" wrapText="1"/>
    </xf>
    <xf numFmtId="0" fontId="96" fillId="5" borderId="0" xfId="0" applyFont="1" applyFill="1" applyBorder="1" applyAlignment="1">
      <alignment horizontal="center" vertical="center" wrapText="1"/>
    </xf>
    <xf numFmtId="0" fontId="97" fillId="5" borderId="59" xfId="0" applyFont="1" applyFill="1" applyBorder="1" applyAlignment="1">
      <alignment horizontal="center" vertical="center" wrapText="1"/>
    </xf>
    <xf numFmtId="0" fontId="63" fillId="5" borderId="59" xfId="0" applyFont="1" applyFill="1" applyBorder="1" applyAlignment="1">
      <alignment horizontal="center" vertical="center" wrapText="1"/>
    </xf>
    <xf numFmtId="0" fontId="98" fillId="5" borderId="59" xfId="0" applyFont="1" applyFill="1" applyBorder="1" applyAlignment="1">
      <alignment horizontal="center" vertical="center" wrapText="1"/>
    </xf>
    <xf numFmtId="0" fontId="99" fillId="5" borderId="59" xfId="0" applyFont="1" applyFill="1" applyBorder="1" applyAlignment="1">
      <alignment horizontal="center" vertical="center" wrapText="1"/>
    </xf>
    <xf numFmtId="0" fontId="64" fillId="8" borderId="8" xfId="0" applyFont="1" applyFill="1" applyBorder="1" applyAlignment="1">
      <alignment horizontal="center" vertical="center"/>
    </xf>
    <xf numFmtId="0" fontId="64" fillId="8" borderId="9" xfId="0" applyFont="1" applyFill="1" applyBorder="1" applyAlignment="1">
      <alignment horizontal="center" vertical="center"/>
    </xf>
    <xf numFmtId="0" fontId="70" fillId="8" borderId="9" xfId="0" applyFont="1" applyFill="1" applyBorder="1" applyAlignment="1">
      <alignment horizontal="center" vertical="center"/>
    </xf>
    <xf numFmtId="0" fontId="71" fillId="8" borderId="9" xfId="0" applyFont="1" applyFill="1" applyBorder="1" applyAlignment="1">
      <alignment horizontal="center" vertical="center"/>
    </xf>
    <xf numFmtId="0" fontId="72" fillId="8" borderId="9" xfId="0" applyFont="1" applyFill="1" applyBorder="1" applyAlignment="1">
      <alignment horizontal="center" vertical="center"/>
    </xf>
    <xf numFmtId="0" fontId="70" fillId="8" borderId="12" xfId="0" applyFont="1" applyFill="1" applyBorder="1" applyAlignment="1">
      <alignment horizontal="center" vertical="center"/>
    </xf>
    <xf numFmtId="0" fontId="73" fillId="8" borderId="12" xfId="0" applyFont="1" applyFill="1" applyBorder="1" applyAlignment="1">
      <alignment horizontal="center" vertical="center"/>
    </xf>
    <xf numFmtId="0" fontId="64" fillId="8" borderId="12" xfId="0" applyFont="1" applyFill="1" applyBorder="1" applyAlignment="1">
      <alignment horizontal="center" vertical="center"/>
    </xf>
    <xf numFmtId="0" fontId="64" fillId="8" borderId="13" xfId="0" applyFont="1" applyFill="1" applyBorder="1" applyAlignment="1">
      <alignment horizontal="center" vertical="center"/>
    </xf>
    <xf numFmtId="0" fontId="76" fillId="0" borderId="20" xfId="0" applyFont="1" applyBorder="1" applyAlignment="1" applyProtection="1">
      <alignment horizontal="center"/>
      <protection locked="0"/>
    </xf>
    <xf numFmtId="2" fontId="85" fillId="0" borderId="39" xfId="0" applyNumberFormat="1" applyFont="1" applyBorder="1" applyAlignment="1">
      <alignment horizontal="center" vertical="center"/>
    </xf>
    <xf numFmtId="165" fontId="48" fillId="0" borderId="20" xfId="0" applyNumberFormat="1" applyFont="1" applyBorder="1" applyAlignment="1">
      <alignment horizontal="center" vertical="center"/>
    </xf>
    <xf numFmtId="165" fontId="46" fillId="0" borderId="57" xfId="0" applyNumberFormat="1" applyFont="1" applyBorder="1" applyAlignment="1">
      <alignment horizontal="center" vertical="center"/>
    </xf>
    <xf numFmtId="165" fontId="81" fillId="0" borderId="57" xfId="0" applyNumberFormat="1" applyFont="1" applyBorder="1" applyAlignment="1">
      <alignment horizontal="center" vertical="center"/>
    </xf>
    <xf numFmtId="2" fontId="82" fillId="0" borderId="57" xfId="0" applyNumberFormat="1" applyFont="1" applyBorder="1" applyAlignment="1">
      <alignment horizontal="center" vertical="center"/>
    </xf>
    <xf numFmtId="165" fontId="82" fillId="15" borderId="58" xfId="0" applyNumberFormat="1" applyFont="1" applyFill="1" applyBorder="1" applyAlignment="1">
      <alignment horizontal="center" vertical="center"/>
    </xf>
    <xf numFmtId="0" fontId="76" fillId="0" borderId="5" xfId="0" applyFont="1" applyBorder="1" applyAlignment="1" applyProtection="1">
      <alignment horizontal="center"/>
      <protection locked="0"/>
    </xf>
    <xf numFmtId="2" fontId="85" fillId="0" borderId="55" xfId="0" applyNumberFormat="1" applyFont="1" applyBorder="1" applyAlignment="1">
      <alignment horizontal="center" vertical="center"/>
    </xf>
    <xf numFmtId="165" fontId="82" fillId="15" borderId="27" xfId="0" applyNumberFormat="1" applyFont="1" applyFill="1" applyBorder="1" applyAlignment="1">
      <alignment horizontal="center" vertical="center"/>
    </xf>
    <xf numFmtId="0" fontId="76" fillId="0" borderId="31" xfId="0" applyFont="1" applyBorder="1" applyAlignment="1" applyProtection="1">
      <alignment horizontal="center"/>
      <protection locked="0"/>
    </xf>
    <xf numFmtId="2" fontId="85" fillId="0" borderId="56" xfId="0" applyNumberFormat="1" applyFont="1" applyBorder="1" applyAlignment="1">
      <alignment horizontal="center" vertical="center"/>
    </xf>
    <xf numFmtId="165" fontId="82" fillId="15" borderId="35" xfId="0" applyNumberFormat="1" applyFont="1" applyFill="1" applyBorder="1" applyAlignment="1">
      <alignment horizontal="center" vertical="center"/>
    </xf>
    <xf numFmtId="49" fontId="74" fillId="0" borderId="0" xfId="0" applyNumberFormat="1" applyFont="1" applyAlignment="1">
      <alignment vertical="center"/>
    </xf>
    <xf numFmtId="49" fontId="75" fillId="0" borderId="0" xfId="0" applyNumberFormat="1" applyFont="1" applyAlignment="1">
      <alignment horizontal="center" vertical="center"/>
    </xf>
    <xf numFmtId="0" fontId="76" fillId="0" borderId="0" xfId="0" applyFont="1" applyAlignment="1">
      <alignment horizontal="center"/>
    </xf>
    <xf numFmtId="0" fontId="78" fillId="0" borderId="0" xfId="0" applyFont="1" applyAlignment="1">
      <alignment vertical="center"/>
    </xf>
    <xf numFmtId="0" fontId="79" fillId="0" borderId="0" xfId="0" applyFont="1" applyAlignment="1">
      <alignment horizontal="center" vertical="center"/>
    </xf>
    <xf numFmtId="0" fontId="80" fillId="0" borderId="0" xfId="0" applyFont="1" applyAlignment="1">
      <alignment horizontal="center" vertical="center"/>
    </xf>
    <xf numFmtId="2" fontId="85" fillId="0" borderId="0" xfId="0" applyNumberFormat="1" applyFont="1" applyAlignment="1">
      <alignment horizontal="center" vertical="center"/>
    </xf>
    <xf numFmtId="2" fontId="101" fillId="0" borderId="0" xfId="0" applyNumberFormat="1" applyFont="1" applyAlignment="1">
      <alignment horizontal="center" vertical="center"/>
    </xf>
    <xf numFmtId="2" fontId="102" fillId="0" borderId="0" xfId="0" applyNumberFormat="1" applyFont="1" applyAlignment="1">
      <alignment horizontal="center" vertical="center"/>
    </xf>
    <xf numFmtId="2" fontId="103" fillId="0" borderId="0" xfId="0" applyNumberFormat="1" applyFont="1" applyAlignment="1">
      <alignment horizontal="center" vertical="center"/>
    </xf>
    <xf numFmtId="2" fontId="82" fillId="0" borderId="0" xfId="0" applyNumberFormat="1" applyFont="1" applyAlignment="1">
      <alignment horizontal="center" vertical="center"/>
    </xf>
    <xf numFmtId="165" fontId="82" fillId="0" borderId="0" xfId="0" applyNumberFormat="1" applyFont="1" applyAlignment="1">
      <alignment horizontal="center" vertical="center"/>
    </xf>
    <xf numFmtId="0" fontId="58" fillId="0" borderId="0" xfId="0" applyFont="1" applyBorder="1"/>
    <xf numFmtId="0" fontId="83" fillId="0" borderId="0" xfId="0" applyFont="1" applyBorder="1"/>
    <xf numFmtId="0" fontId="67" fillId="0" borderId="0" xfId="0" applyFont="1" applyBorder="1"/>
    <xf numFmtId="0" fontId="84" fillId="0" borderId="0" xfId="0" applyFont="1" applyBorder="1"/>
    <xf numFmtId="49" fontId="74" fillId="0" borderId="0" xfId="0" applyNumberFormat="1" applyFont="1" applyBorder="1" applyAlignment="1">
      <alignment horizontal="left" vertical="center"/>
    </xf>
    <xf numFmtId="49" fontId="75" fillId="0" borderId="0" xfId="0" applyNumberFormat="1" applyFont="1" applyBorder="1" applyAlignment="1">
      <alignment horizontal="left" vertical="center"/>
    </xf>
    <xf numFmtId="0" fontId="76" fillId="0" borderId="0" xfId="0" applyFont="1" applyBorder="1" applyAlignment="1">
      <alignment horizontal="left"/>
    </xf>
    <xf numFmtId="0" fontId="25" fillId="0" borderId="0" xfId="0" applyFont="1" applyBorder="1" applyAlignment="1">
      <alignment horizontal="left"/>
    </xf>
    <xf numFmtId="0" fontId="78" fillId="0" borderId="0" xfId="0" applyFont="1" applyBorder="1" applyAlignment="1">
      <alignment vertical="center"/>
    </xf>
    <xf numFmtId="0" fontId="79" fillId="0" borderId="0" xfId="0" applyFont="1" applyBorder="1" applyAlignment="1">
      <alignment horizontal="center" vertical="center"/>
    </xf>
    <xf numFmtId="0" fontId="80" fillId="0" borderId="0" xfId="0" applyFont="1" applyBorder="1" applyAlignment="1">
      <alignment horizontal="center" vertical="center"/>
    </xf>
    <xf numFmtId="2" fontId="85" fillId="0" borderId="0" xfId="0" applyNumberFormat="1" applyFont="1" applyBorder="1" applyAlignment="1">
      <alignment horizontal="center" vertical="center"/>
    </xf>
    <xf numFmtId="2" fontId="101" fillId="0" borderId="0" xfId="0" applyNumberFormat="1" applyFont="1" applyBorder="1" applyAlignment="1">
      <alignment horizontal="center" vertical="center"/>
    </xf>
    <xf numFmtId="2" fontId="102" fillId="0" borderId="0" xfId="0" applyNumberFormat="1" applyFont="1" applyBorder="1" applyAlignment="1">
      <alignment horizontal="center" vertical="center"/>
    </xf>
    <xf numFmtId="2" fontId="103" fillId="0" borderId="0" xfId="0" applyNumberFormat="1" applyFont="1" applyBorder="1" applyAlignment="1">
      <alignment horizontal="center" vertical="center"/>
    </xf>
    <xf numFmtId="0" fontId="25" fillId="0" borderId="0" xfId="0" applyFont="1" applyBorder="1" applyAlignment="1">
      <alignment vertical="center"/>
    </xf>
    <xf numFmtId="2" fontId="82" fillId="0" borderId="0" xfId="0" applyNumberFormat="1" applyFont="1" applyBorder="1" applyAlignment="1">
      <alignment horizontal="center" vertical="center"/>
    </xf>
    <xf numFmtId="0" fontId="104" fillId="0" borderId="0" xfId="0" applyFont="1" applyAlignment="1">
      <alignment horizontal="left"/>
    </xf>
    <xf numFmtId="2" fontId="105" fillId="13" borderId="0" xfId="0" applyNumberFormat="1" applyFont="1" applyFill="1" applyAlignment="1">
      <alignment horizontal="right" vertical="center"/>
    </xf>
    <xf numFmtId="2" fontId="106" fillId="13" borderId="0" xfId="0" applyNumberFormat="1" applyFont="1" applyFill="1" applyAlignment="1">
      <alignment horizontal="right" vertical="center"/>
    </xf>
    <xf numFmtId="2" fontId="107" fillId="13" borderId="0" xfId="0" applyNumberFormat="1" applyFont="1" applyFill="1" applyAlignment="1">
      <alignment horizontal="right" vertical="center"/>
    </xf>
    <xf numFmtId="2" fontId="108" fillId="13" borderId="0" xfId="0" applyNumberFormat="1" applyFont="1" applyFill="1" applyAlignment="1">
      <alignment horizontal="right" vertical="center"/>
    </xf>
    <xf numFmtId="2" fontId="109" fillId="13" borderId="0" xfId="0" applyNumberFormat="1" applyFont="1" applyFill="1" applyAlignment="1">
      <alignment horizontal="right" vertical="center"/>
    </xf>
    <xf numFmtId="2" fontId="110" fillId="13" borderId="0" xfId="0" applyNumberFormat="1" applyFont="1" applyFill="1" applyAlignment="1">
      <alignment horizontal="right" vertical="center"/>
    </xf>
    <xf numFmtId="2" fontId="105" fillId="13" borderId="0" xfId="0" applyNumberFormat="1" applyFont="1" applyFill="1" applyAlignment="1">
      <alignment horizontal="left" vertical="center"/>
    </xf>
    <xf numFmtId="0" fontId="104" fillId="15" borderId="0" xfId="0" applyFont="1" applyFill="1"/>
    <xf numFmtId="2" fontId="93" fillId="26" borderId="0" xfId="0" applyNumberFormat="1" applyFont="1" applyFill="1" applyAlignment="1">
      <alignment horizontal="right" vertical="center"/>
    </xf>
    <xf numFmtId="2" fontId="106" fillId="26" borderId="0" xfId="0" applyNumberFormat="1" applyFont="1" applyFill="1" applyAlignment="1">
      <alignment horizontal="right" vertical="center"/>
    </xf>
    <xf numFmtId="2" fontId="107" fillId="26" borderId="0" xfId="0" applyNumberFormat="1" applyFont="1" applyFill="1" applyAlignment="1">
      <alignment horizontal="right" vertical="center"/>
    </xf>
    <xf numFmtId="2" fontId="108" fillId="26" borderId="0" xfId="0" applyNumberFormat="1" applyFont="1" applyFill="1" applyAlignment="1">
      <alignment horizontal="right" vertical="center"/>
    </xf>
    <xf numFmtId="2" fontId="109" fillId="26" borderId="0" xfId="0" applyNumberFormat="1" applyFont="1" applyFill="1" applyAlignment="1">
      <alignment horizontal="right" vertical="center"/>
    </xf>
    <xf numFmtId="2" fontId="110" fillId="26" borderId="0" xfId="0" applyNumberFormat="1" applyFont="1" applyFill="1" applyAlignment="1">
      <alignment horizontal="right" vertical="center"/>
    </xf>
    <xf numFmtId="2" fontId="105" fillId="26" borderId="0" xfId="0" applyNumberFormat="1" applyFont="1" applyFill="1" applyAlignment="1">
      <alignment horizontal="right" vertical="center"/>
    </xf>
    <xf numFmtId="2" fontId="105" fillId="26" borderId="0" xfId="0" applyNumberFormat="1" applyFont="1" applyFill="1" applyAlignment="1">
      <alignment horizontal="left" vertical="center"/>
    </xf>
    <xf numFmtId="0" fontId="25" fillId="15" borderId="0" xfId="0" applyFont="1" applyFill="1"/>
    <xf numFmtId="0" fontId="111" fillId="16" borderId="0" xfId="0" applyFont="1" applyFill="1" applyAlignment="1">
      <alignment horizontal="right" vertical="center"/>
    </xf>
    <xf numFmtId="0" fontId="25" fillId="0" borderId="0" xfId="0" applyFont="1" applyAlignment="1">
      <alignment vertical="center"/>
    </xf>
    <xf numFmtId="0" fontId="29" fillId="0" borderId="0" xfId="0" applyFont="1" applyAlignment="1">
      <alignment horizontal="left"/>
    </xf>
    <xf numFmtId="0" fontId="47" fillId="0" borderId="0" xfId="0" applyFont="1" applyAlignment="1">
      <alignment horizontal="left"/>
    </xf>
    <xf numFmtId="0" fontId="51" fillId="0" borderId="0" xfId="0" applyFont="1" applyAlignment="1">
      <alignment horizontal="left"/>
    </xf>
    <xf numFmtId="0" fontId="49" fillId="0" borderId="0" xfId="0" applyFont="1" applyAlignment="1">
      <alignment horizontal="left"/>
    </xf>
    <xf numFmtId="0" fontId="112" fillId="0" borderId="0" xfId="0" applyFont="1" applyAlignment="1">
      <alignment horizontal="left"/>
    </xf>
    <xf numFmtId="0" fontId="25" fillId="0" borderId="0" xfId="0" applyFont="1" applyAlignment="1">
      <alignment horizontal="left"/>
    </xf>
    <xf numFmtId="0" fontId="58" fillId="0" borderId="0" xfId="0" applyFont="1" applyAlignment="1">
      <alignment horizontal="left"/>
    </xf>
    <xf numFmtId="0" fontId="83" fillId="0" borderId="0" xfId="0" applyFont="1" applyAlignment="1">
      <alignment horizontal="left"/>
    </xf>
    <xf numFmtId="0" fontId="67" fillId="0" borderId="0" xfId="0" applyFont="1" applyAlignment="1">
      <alignment horizontal="left"/>
    </xf>
    <xf numFmtId="0" fontId="84" fillId="0" borderId="0" xfId="0" applyFont="1" applyAlignment="1">
      <alignment horizontal="left"/>
    </xf>
    <xf numFmtId="0" fontId="27" fillId="0" borderId="15" xfId="0" applyFont="1" applyBorder="1" applyAlignment="1">
      <alignment horizontal="left" vertical="center"/>
    </xf>
    <xf numFmtId="0" fontId="0" fillId="0" borderId="15" xfId="0" applyBorder="1" applyAlignment="1">
      <alignment horizontal="left" vertical="center"/>
    </xf>
    <xf numFmtId="0" fontId="64" fillId="6" borderId="11" xfId="0" applyFont="1" applyFill="1" applyBorder="1" applyAlignment="1">
      <alignment horizontal="left" vertical="center"/>
    </xf>
    <xf numFmtId="0" fontId="64" fillId="6" borderId="8" xfId="0" applyFont="1" applyFill="1" applyBorder="1" applyAlignment="1">
      <alignment horizontal="left" vertical="center"/>
    </xf>
    <xf numFmtId="0" fontId="64" fillId="6" borderId="49" xfId="0" applyFont="1" applyFill="1" applyBorder="1" applyAlignment="1">
      <alignment horizontal="left" vertical="center"/>
    </xf>
    <xf numFmtId="0" fontId="109" fillId="7" borderId="8" xfId="0" applyFont="1" applyFill="1" applyBorder="1" applyAlignment="1">
      <alignment horizontal="left" vertical="center"/>
    </xf>
    <xf numFmtId="0" fontId="22" fillId="14" borderId="0" xfId="0" applyFont="1" applyFill="1" applyBorder="1" applyAlignment="1">
      <alignment horizontal="left" vertical="center" wrapText="1"/>
    </xf>
    <xf numFmtId="0" fontId="56" fillId="0" borderId="0" xfId="0" applyFont="1" applyAlignment="1">
      <alignment horizontal="center" vertical="center" wrapText="1"/>
    </xf>
    <xf numFmtId="0" fontId="22" fillId="14" borderId="0" xfId="0" applyFont="1" applyFill="1" applyBorder="1" applyAlignment="1">
      <alignment horizontal="left" vertical="center" wrapText="1"/>
    </xf>
    <xf numFmtId="0" fontId="30" fillId="14" borderId="0" xfId="0" applyFont="1" applyFill="1" applyBorder="1" applyAlignment="1">
      <alignment horizontal="left" vertical="center" wrapText="1"/>
    </xf>
    <xf numFmtId="0" fontId="30" fillId="14" borderId="39" xfId="0" applyFont="1" applyFill="1" applyBorder="1" applyAlignment="1">
      <alignment horizontal="left" vertical="center" wrapText="1"/>
    </xf>
    <xf numFmtId="0" fontId="22" fillId="14" borderId="39" xfId="0" applyFont="1" applyFill="1" applyBorder="1" applyAlignment="1">
      <alignment horizontal="left" vertical="center" wrapText="1"/>
    </xf>
    <xf numFmtId="0" fontId="22" fillId="14" borderId="40" xfId="0" applyFont="1" applyFill="1" applyBorder="1" applyAlignment="1">
      <alignment horizontal="left" vertical="center" wrapText="1"/>
    </xf>
    <xf numFmtId="0" fontId="113" fillId="14" borderId="20" xfId="0" applyFont="1" applyFill="1" applyBorder="1" applyAlignment="1">
      <alignment horizontal="left" vertical="center" wrapText="1"/>
    </xf>
    <xf numFmtId="0" fontId="114" fillId="0" borderId="20" xfId="0" applyFont="1" applyBorder="1" applyAlignment="1">
      <alignment horizontal="left" vertical="center" wrapText="1"/>
    </xf>
    <xf numFmtId="0" fontId="25" fillId="0" borderId="38" xfId="0" applyFont="1" applyBorder="1" applyAlignment="1">
      <alignment horizontal="center" vertical="center"/>
    </xf>
    <xf numFmtId="0" fontId="25" fillId="0" borderId="0" xfId="0" applyFont="1" applyBorder="1" applyAlignment="1">
      <alignment horizontal="center" vertical="center"/>
    </xf>
    <xf numFmtId="0" fontId="25" fillId="0" borderId="40" xfId="0" applyFont="1" applyBorder="1" applyAlignment="1">
      <alignment horizontal="center" vertical="center"/>
    </xf>
    <xf numFmtId="0" fontId="25" fillId="0" borderId="43" xfId="0" applyFont="1" applyBorder="1" applyAlignment="1">
      <alignment horizontal="center" vertical="center"/>
    </xf>
  </cellXfs>
  <cellStyles count="4">
    <cellStyle name="Excel_BuiltIn_20 % - Accent3 1" xfId="1" xr:uid="{00000000-0005-0000-0000-000000000000}"/>
    <cellStyle name="Lien hypertexte" xfId="2" builtinId="8"/>
    <cellStyle name="Milliers" xfId="3" builtinId="3"/>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00FF00"/>
      <rgbColor rgb="000000FF"/>
      <rgbColor rgb="00FFFF00"/>
      <rgbColor rgb="00FF00FF"/>
      <rgbColor rgb="0000FFFF"/>
      <rgbColor rgb="009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D4"/>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9900"/>
      <color rgb="FFFF9933"/>
      <color rgb="FF00B050"/>
      <color rgb="FF000000"/>
      <color rgb="FFB3DEFF"/>
      <color rgb="FFB82C00"/>
      <color rgb="FFCC99FF"/>
      <color rgb="FF9999FF"/>
      <color rgb="FFFFCC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426720</xdr:colOff>
      <xdr:row>9</xdr:row>
      <xdr:rowOff>0</xdr:rowOff>
    </xdr:from>
    <xdr:to>
      <xdr:col>2</xdr:col>
      <xdr:colOff>495300</xdr:colOff>
      <xdr:row>10</xdr:row>
      <xdr:rowOff>190500</xdr:rowOff>
    </xdr:to>
    <xdr:sp macro="" textlink="">
      <xdr:nvSpPr>
        <xdr:cNvPr id="1339" name="Text Box 30">
          <a:extLst>
            <a:ext uri="{FF2B5EF4-FFF2-40B4-BE49-F238E27FC236}">
              <a16:creationId xmlns:a16="http://schemas.microsoft.com/office/drawing/2014/main" id="{DBD1296E-0C9B-F322-0DEB-00950F295F1A}"/>
            </a:ext>
          </a:extLst>
        </xdr:cNvPr>
        <xdr:cNvSpPr txBox="1">
          <a:spLocks noChangeArrowheads="1"/>
        </xdr:cNvSpPr>
      </xdr:nvSpPr>
      <xdr:spPr bwMode="auto">
        <a:xfrm>
          <a:off x="1653540" y="4320540"/>
          <a:ext cx="68580" cy="3810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0</xdr:colOff>
      <xdr:row>9</xdr:row>
      <xdr:rowOff>0</xdr:rowOff>
    </xdr:from>
    <xdr:to>
      <xdr:col>6</xdr:col>
      <xdr:colOff>76200</xdr:colOff>
      <xdr:row>10</xdr:row>
      <xdr:rowOff>190500</xdr:rowOff>
    </xdr:to>
    <xdr:sp macro="" textlink="">
      <xdr:nvSpPr>
        <xdr:cNvPr id="1340" name="Text Box 31">
          <a:extLst>
            <a:ext uri="{FF2B5EF4-FFF2-40B4-BE49-F238E27FC236}">
              <a16:creationId xmlns:a16="http://schemas.microsoft.com/office/drawing/2014/main" id="{6F77F972-A8A1-D346-CAA4-6732F254E5C3}"/>
            </a:ext>
          </a:extLst>
        </xdr:cNvPr>
        <xdr:cNvSpPr txBox="1">
          <a:spLocks noChangeArrowheads="1"/>
        </xdr:cNvSpPr>
      </xdr:nvSpPr>
      <xdr:spPr bwMode="auto">
        <a:xfrm>
          <a:off x="2865120" y="4320540"/>
          <a:ext cx="76200" cy="3810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0</xdr:colOff>
      <xdr:row>9</xdr:row>
      <xdr:rowOff>0</xdr:rowOff>
    </xdr:from>
    <xdr:to>
      <xdr:col>7</xdr:col>
      <xdr:colOff>60960</xdr:colOff>
      <xdr:row>10</xdr:row>
      <xdr:rowOff>190500</xdr:rowOff>
    </xdr:to>
    <xdr:sp macro="" textlink="">
      <xdr:nvSpPr>
        <xdr:cNvPr id="1341" name="Text Box 32">
          <a:extLst>
            <a:ext uri="{FF2B5EF4-FFF2-40B4-BE49-F238E27FC236}">
              <a16:creationId xmlns:a16="http://schemas.microsoft.com/office/drawing/2014/main" id="{3FEF5E16-37FE-1FB2-00C3-CAE02B6EFDCE}"/>
            </a:ext>
          </a:extLst>
        </xdr:cNvPr>
        <xdr:cNvSpPr txBox="1">
          <a:spLocks noChangeArrowheads="1"/>
        </xdr:cNvSpPr>
      </xdr:nvSpPr>
      <xdr:spPr bwMode="auto">
        <a:xfrm>
          <a:off x="5189220" y="4320540"/>
          <a:ext cx="60960" cy="3810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0</xdr:colOff>
      <xdr:row>9</xdr:row>
      <xdr:rowOff>0</xdr:rowOff>
    </xdr:from>
    <xdr:to>
      <xdr:col>9</xdr:col>
      <xdr:colOff>60960</xdr:colOff>
      <xdr:row>10</xdr:row>
      <xdr:rowOff>190500</xdr:rowOff>
    </xdr:to>
    <xdr:sp macro="" textlink="">
      <xdr:nvSpPr>
        <xdr:cNvPr id="1343" name="Text Box 34">
          <a:extLst>
            <a:ext uri="{FF2B5EF4-FFF2-40B4-BE49-F238E27FC236}">
              <a16:creationId xmlns:a16="http://schemas.microsoft.com/office/drawing/2014/main" id="{8D50592A-5B7C-2B4B-80FB-34190DB28962}"/>
            </a:ext>
          </a:extLst>
        </xdr:cNvPr>
        <xdr:cNvSpPr txBox="1">
          <a:spLocks noChangeArrowheads="1"/>
        </xdr:cNvSpPr>
      </xdr:nvSpPr>
      <xdr:spPr bwMode="auto">
        <a:xfrm>
          <a:off x="6179820" y="4320540"/>
          <a:ext cx="60960" cy="3810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14</xdr:col>
      <xdr:colOff>0</xdr:colOff>
      <xdr:row>9</xdr:row>
      <xdr:rowOff>15240</xdr:rowOff>
    </xdr:from>
    <xdr:to>
      <xdr:col>14</xdr:col>
      <xdr:colOff>60960</xdr:colOff>
      <xdr:row>11</xdr:row>
      <xdr:rowOff>7620</xdr:rowOff>
    </xdr:to>
    <xdr:sp macro="" textlink="">
      <xdr:nvSpPr>
        <xdr:cNvPr id="1344" name="Text Box 35">
          <a:extLst>
            <a:ext uri="{FF2B5EF4-FFF2-40B4-BE49-F238E27FC236}">
              <a16:creationId xmlns:a16="http://schemas.microsoft.com/office/drawing/2014/main" id="{9E75D149-D2B9-3FA6-D4B8-E4A80646E218}"/>
            </a:ext>
          </a:extLst>
        </xdr:cNvPr>
        <xdr:cNvSpPr txBox="1">
          <a:spLocks noChangeArrowheads="1"/>
        </xdr:cNvSpPr>
      </xdr:nvSpPr>
      <xdr:spPr bwMode="auto">
        <a:xfrm>
          <a:off x="6797040" y="4335780"/>
          <a:ext cx="60960" cy="37338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632195</xdr:colOff>
      <xdr:row>5</xdr:row>
      <xdr:rowOff>66413</xdr:rowOff>
    </xdr:from>
    <xdr:to>
      <xdr:col>13</xdr:col>
      <xdr:colOff>410965</xdr:colOff>
      <xdr:row>6</xdr:row>
      <xdr:rowOff>443346</xdr:rowOff>
    </xdr:to>
    <xdr:pic>
      <xdr:nvPicPr>
        <xdr:cNvPr id="1346" name="Image 2">
          <a:extLst>
            <a:ext uri="{FF2B5EF4-FFF2-40B4-BE49-F238E27FC236}">
              <a16:creationId xmlns:a16="http://schemas.microsoft.com/office/drawing/2014/main" id="{E32F5365-7C83-049F-525E-F68ACFA25D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25922" y="2878886"/>
          <a:ext cx="471498" cy="591678"/>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184818</xdr:colOff>
      <xdr:row>0</xdr:row>
      <xdr:rowOff>96982</xdr:rowOff>
    </xdr:from>
    <xdr:to>
      <xdr:col>5</xdr:col>
      <xdr:colOff>406567</xdr:colOff>
      <xdr:row>1</xdr:row>
      <xdr:rowOff>297873</xdr:rowOff>
    </xdr:to>
    <xdr:pic>
      <xdr:nvPicPr>
        <xdr:cNvPr id="3" name="Image 2">
          <a:extLst>
            <a:ext uri="{FF2B5EF4-FFF2-40B4-BE49-F238E27FC236}">
              <a16:creationId xmlns:a16="http://schemas.microsoft.com/office/drawing/2014/main" id="{619B1557-485D-0F41-D467-8294E769D80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4818" y="96982"/>
          <a:ext cx="3027294" cy="935182"/>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222"/>
  <sheetViews>
    <sheetView zoomScale="110" zoomScaleNormal="110" workbookViewId="0">
      <selection activeCell="B9" sqref="B9:G9"/>
    </sheetView>
  </sheetViews>
  <sheetFormatPr baseColWidth="10" defaultRowHeight="12"/>
  <cols>
    <col min="1" max="1" width="3.375" style="2" customWidth="1"/>
    <col min="2" max="2" width="16.625" style="2" customWidth="1"/>
    <col min="3" max="3" width="8.5" style="2" customWidth="1"/>
    <col min="4" max="4" width="10.875" style="2" customWidth="1"/>
    <col min="5" max="5" width="6.625" style="2" customWidth="1"/>
    <col min="6" max="6" width="7.625" style="2" customWidth="1"/>
    <col min="7" max="7" width="49.875" style="2" customWidth="1"/>
    <col min="8" max="8" width="8.375" style="72" customWidth="1"/>
    <col min="9" max="9" width="7.875" style="80" customWidth="1"/>
    <col min="10" max="10" width="11.375" style="2" customWidth="1"/>
    <col min="11" max="11" width="11.375" style="84" customWidth="1"/>
    <col min="12" max="12" width="11.375" style="72" customWidth="1"/>
    <col min="13" max="13" width="11.375" style="76" customWidth="1"/>
    <col min="14" max="14" width="11.875" style="2" customWidth="1"/>
    <col min="15" max="15" width="13.25" style="2" customWidth="1"/>
    <col min="16" max="27" width="9.75" style="2" customWidth="1"/>
    <col min="28" max="16384" width="11" style="2"/>
  </cols>
  <sheetData>
    <row r="1" spans="1:23" ht="57.6" customHeight="1">
      <c r="A1" s="1"/>
      <c r="B1" s="40"/>
      <c r="C1" s="41"/>
      <c r="D1" s="41"/>
      <c r="E1" s="41"/>
      <c r="G1" s="49" t="s">
        <v>168</v>
      </c>
    </row>
    <row r="2" spans="1:23" ht="34.799999999999997" customHeight="1" thickBot="1">
      <c r="B2" s="41"/>
      <c r="C2" s="41"/>
      <c r="D2" s="41"/>
      <c r="E2" s="41"/>
      <c r="G2" s="50"/>
    </row>
    <row r="3" spans="1:23" ht="27" customHeight="1" thickBot="1">
      <c r="B3" s="52" t="s">
        <v>136</v>
      </c>
      <c r="C3" s="53"/>
      <c r="D3" s="53"/>
      <c r="E3" s="53"/>
      <c r="F3" s="53"/>
      <c r="G3" s="54"/>
      <c r="I3" s="51" t="s">
        <v>148</v>
      </c>
      <c r="J3" s="50"/>
      <c r="K3" s="50"/>
      <c r="L3" s="50"/>
      <c r="M3" s="50"/>
      <c r="N3" s="50"/>
      <c r="O3" s="50"/>
      <c r="V3" s="3"/>
      <c r="W3" s="3"/>
    </row>
    <row r="4" spans="1:23" ht="42" customHeight="1">
      <c r="B4" s="55" t="s">
        <v>149</v>
      </c>
      <c r="C4" s="56"/>
      <c r="D4" s="56"/>
      <c r="E4" s="56"/>
      <c r="F4" s="56"/>
      <c r="G4" s="57"/>
      <c r="H4" s="88"/>
      <c r="I4" s="50"/>
      <c r="J4" s="50"/>
      <c r="K4" s="50"/>
      <c r="L4" s="50"/>
      <c r="M4" s="50"/>
      <c r="N4" s="50"/>
      <c r="O4" s="50"/>
      <c r="V4" s="3"/>
      <c r="W4" s="3"/>
    </row>
    <row r="5" spans="1:23" ht="36.6" customHeight="1" thickBot="1">
      <c r="B5" s="58"/>
      <c r="C5" s="59"/>
      <c r="D5" s="59"/>
      <c r="E5" s="59"/>
      <c r="F5" s="59"/>
      <c r="G5" s="60"/>
      <c r="H5" s="88"/>
      <c r="I5" s="50"/>
      <c r="J5" s="50"/>
      <c r="K5" s="50"/>
      <c r="L5" s="50"/>
      <c r="M5" s="50"/>
      <c r="N5" s="50"/>
      <c r="O5" s="50"/>
      <c r="V5" s="3"/>
      <c r="W5" s="3"/>
    </row>
    <row r="6" spans="1:23" ht="16.8" customHeight="1" thickBot="1">
      <c r="B6" s="58"/>
      <c r="C6" s="59"/>
      <c r="D6" s="59"/>
      <c r="E6" s="59"/>
      <c r="F6" s="59"/>
      <c r="G6" s="60"/>
      <c r="H6" s="75"/>
      <c r="I6" s="50"/>
      <c r="J6" s="50"/>
      <c r="K6" s="50"/>
      <c r="L6" s="50"/>
      <c r="M6" s="50"/>
      <c r="N6" s="50"/>
      <c r="O6" s="50"/>
      <c r="P6" s="39"/>
      <c r="V6" s="3"/>
      <c r="W6" s="3"/>
    </row>
    <row r="7" spans="1:23" ht="42" customHeight="1">
      <c r="B7" s="405" t="s">
        <v>137</v>
      </c>
      <c r="C7" s="403"/>
      <c r="D7" s="403"/>
      <c r="E7" s="401"/>
      <c r="F7" s="404" t="s">
        <v>139</v>
      </c>
      <c r="G7" s="407"/>
      <c r="H7" s="89"/>
      <c r="I7" s="97" t="s">
        <v>158</v>
      </c>
      <c r="J7" s="97"/>
      <c r="K7" s="97"/>
      <c r="L7" s="97"/>
      <c r="M7" s="97"/>
      <c r="N7" s="97"/>
      <c r="O7" s="97"/>
      <c r="V7" s="3"/>
      <c r="W7" s="3"/>
    </row>
    <row r="8" spans="1:23" ht="30" customHeight="1">
      <c r="B8" s="406"/>
      <c r="C8" s="403"/>
      <c r="D8" s="403"/>
      <c r="E8" s="401"/>
      <c r="F8" s="403"/>
      <c r="G8" s="407"/>
      <c r="H8" s="89"/>
      <c r="I8" s="97"/>
      <c r="J8" s="97"/>
      <c r="K8" s="97"/>
      <c r="L8" s="97"/>
      <c r="M8" s="97"/>
      <c r="N8" s="97"/>
      <c r="O8" s="97"/>
      <c r="V8" s="3"/>
      <c r="W8" s="3"/>
    </row>
    <row r="9" spans="1:23" ht="14.4" customHeight="1">
      <c r="B9" s="408" t="s">
        <v>165</v>
      </c>
      <c r="C9" s="409"/>
      <c r="D9" s="409"/>
      <c r="E9" s="409"/>
      <c r="F9" s="409"/>
      <c r="G9" s="409"/>
      <c r="H9" s="89"/>
      <c r="I9" s="402"/>
      <c r="J9" s="402"/>
      <c r="K9" s="402"/>
      <c r="L9" s="402"/>
      <c r="M9" s="402"/>
      <c r="N9" s="402"/>
      <c r="O9" s="402"/>
      <c r="V9" s="3"/>
      <c r="W9" s="3"/>
    </row>
    <row r="10" spans="1:23" s="17" customFormat="1" ht="15" customHeight="1">
      <c r="B10" s="18"/>
      <c r="D10" s="19"/>
      <c r="E10" s="19"/>
      <c r="F10" s="19"/>
      <c r="G10" s="20"/>
      <c r="H10" s="73"/>
      <c r="I10" s="82"/>
      <c r="J10" s="70"/>
      <c r="K10" s="85"/>
      <c r="L10" s="73"/>
      <c r="M10" s="77"/>
      <c r="N10" s="4"/>
      <c r="O10" s="4"/>
      <c r="P10" s="4"/>
      <c r="Q10" s="4"/>
      <c r="R10" s="4"/>
      <c r="S10" s="4"/>
      <c r="T10" s="4"/>
      <c r="U10" s="4"/>
      <c r="V10" s="4"/>
      <c r="W10" s="4"/>
    </row>
    <row r="11" spans="1:23" s="6" customFormat="1" ht="18" customHeight="1">
      <c r="B11" s="94" t="s">
        <v>86</v>
      </c>
      <c r="C11" s="94"/>
      <c r="D11" s="94"/>
      <c r="E11" s="94"/>
      <c r="F11" s="94"/>
      <c r="G11" s="94"/>
      <c r="H11" s="89"/>
      <c r="I11" s="93" t="s">
        <v>87</v>
      </c>
      <c r="J11" s="93"/>
      <c r="K11" s="93"/>
      <c r="L11" s="93"/>
      <c r="M11" s="93"/>
      <c r="N11" s="93"/>
      <c r="O11" s="93"/>
      <c r="P11" s="5"/>
      <c r="Q11" s="5"/>
      <c r="R11" s="5"/>
      <c r="S11" s="5"/>
      <c r="T11" s="5"/>
      <c r="U11" s="5"/>
      <c r="V11" s="5"/>
      <c r="W11" s="5"/>
    </row>
    <row r="12" spans="1:23" ht="10.050000000000001" customHeight="1">
      <c r="B12" s="7"/>
      <c r="C12" s="8"/>
      <c r="D12" s="9"/>
      <c r="E12" s="9"/>
      <c r="F12" s="9"/>
      <c r="G12" s="10"/>
      <c r="H12" s="74"/>
      <c r="I12" s="83"/>
      <c r="J12" s="8"/>
      <c r="K12" s="86"/>
      <c r="L12" s="74"/>
      <c r="M12" s="78"/>
      <c r="N12" s="10"/>
      <c r="O12" s="10"/>
      <c r="P12" s="10"/>
      <c r="Q12" s="10"/>
      <c r="R12" s="10"/>
      <c r="S12" s="10"/>
      <c r="T12" s="10"/>
      <c r="U12" s="10"/>
      <c r="V12" s="10"/>
      <c r="W12" s="10"/>
    </row>
    <row r="13" spans="1:23" ht="39" customHeight="1">
      <c r="B13" s="95" t="s">
        <v>88</v>
      </c>
      <c r="C13" s="95"/>
      <c r="D13" s="95"/>
      <c r="E13" s="37"/>
      <c r="F13" s="14"/>
      <c r="G13" s="96" t="s">
        <v>85</v>
      </c>
      <c r="H13" s="74"/>
      <c r="I13" s="91" t="s">
        <v>138</v>
      </c>
      <c r="J13" s="92"/>
      <c r="K13" s="92"/>
      <c r="L13" s="92"/>
      <c r="M13" s="92"/>
      <c r="N13" s="92"/>
      <c r="O13" s="92"/>
      <c r="P13" s="10"/>
      <c r="Q13" s="10"/>
      <c r="R13" s="10"/>
      <c r="S13" s="10"/>
      <c r="T13" s="10"/>
      <c r="U13" s="10"/>
      <c r="V13" s="10"/>
      <c r="W13" s="10"/>
    </row>
    <row r="14" spans="1:23" ht="19.8" customHeight="1">
      <c r="B14" s="61"/>
      <c r="C14" s="62"/>
      <c r="D14" s="63"/>
      <c r="E14" s="38"/>
      <c r="F14" s="11"/>
      <c r="G14" s="47"/>
      <c r="H14" s="74"/>
      <c r="I14" s="90" t="s">
        <v>157</v>
      </c>
      <c r="J14" s="42"/>
      <c r="K14" s="42"/>
      <c r="L14" s="42"/>
      <c r="M14" s="42"/>
      <c r="N14" s="42"/>
      <c r="O14" s="43"/>
      <c r="P14" s="10"/>
      <c r="Q14" s="10"/>
      <c r="R14" s="10"/>
      <c r="S14" s="10"/>
      <c r="T14" s="10"/>
      <c r="U14" s="10"/>
      <c r="V14" s="10"/>
      <c r="W14" s="10"/>
    </row>
    <row r="15" spans="1:23" ht="83.4" customHeight="1">
      <c r="B15" s="64"/>
      <c r="C15" s="65"/>
      <c r="D15" s="66"/>
      <c r="E15" s="38"/>
      <c r="F15" s="11"/>
      <c r="G15" s="48"/>
      <c r="H15" s="74"/>
      <c r="I15" s="44"/>
      <c r="J15" s="45"/>
      <c r="K15" s="45"/>
      <c r="L15" s="45"/>
      <c r="M15" s="45"/>
      <c r="N15" s="45"/>
      <c r="O15" s="46"/>
      <c r="P15" s="10"/>
      <c r="Q15" s="10"/>
      <c r="R15" s="10"/>
      <c r="S15" s="10"/>
      <c r="T15" s="10"/>
      <c r="U15" s="10"/>
      <c r="V15" s="10"/>
      <c r="W15" s="10"/>
    </row>
    <row r="16" spans="1:23" ht="6.6" customHeight="1">
      <c r="B16" s="12"/>
      <c r="C16" s="8"/>
      <c r="D16" s="9"/>
      <c r="E16" s="9"/>
      <c r="F16" s="9"/>
      <c r="G16" s="13"/>
      <c r="H16" s="74"/>
      <c r="I16" s="81"/>
      <c r="J16" s="71"/>
      <c r="K16" s="87"/>
      <c r="L16" s="75"/>
      <c r="M16" s="79"/>
      <c r="N16"/>
      <c r="O16"/>
      <c r="P16" s="10"/>
      <c r="Q16" s="10"/>
      <c r="R16" s="10"/>
      <c r="S16" s="10"/>
      <c r="T16" s="10"/>
      <c r="U16" s="10"/>
      <c r="V16" s="10"/>
      <c r="W16" s="10"/>
    </row>
    <row r="17" spans="1:16" ht="13.95" customHeight="1">
      <c r="B17" s="98" t="s">
        <v>0</v>
      </c>
      <c r="C17" s="99"/>
      <c r="D17" s="100"/>
      <c r="E17" s="100"/>
      <c r="F17" s="100"/>
      <c r="G17" s="100"/>
      <c r="H17" s="101"/>
      <c r="I17" s="81"/>
      <c r="J17" s="71"/>
      <c r="K17" s="87"/>
      <c r="L17" s="75"/>
      <c r="M17" s="79"/>
      <c r="N17"/>
      <c r="O17"/>
    </row>
    <row r="18" spans="1:16" ht="13.95" customHeight="1">
      <c r="B18" s="98" t="s">
        <v>1</v>
      </c>
      <c r="C18" s="99"/>
      <c r="D18" s="100"/>
      <c r="E18" s="100"/>
      <c r="F18" s="100"/>
      <c r="G18" s="100"/>
      <c r="H18" s="101"/>
      <c r="I18" s="81"/>
      <c r="J18" s="71"/>
      <c r="K18" s="87"/>
      <c r="L18" s="75"/>
      <c r="M18" s="79"/>
      <c r="N18"/>
      <c r="O18"/>
    </row>
    <row r="19" spans="1:16" ht="13.95" customHeight="1">
      <c r="B19" s="98" t="s">
        <v>2</v>
      </c>
      <c r="C19" s="99"/>
      <c r="D19" s="100"/>
      <c r="E19" s="100"/>
      <c r="F19" s="100"/>
      <c r="G19" s="100"/>
      <c r="H19" s="101"/>
      <c r="I19" s="81"/>
      <c r="J19" s="71"/>
      <c r="K19" s="87"/>
      <c r="L19" s="75"/>
      <c r="M19" s="79"/>
      <c r="N19"/>
      <c r="O19"/>
    </row>
    <row r="20" spans="1:16" ht="13.95" customHeight="1">
      <c r="B20" s="98" t="s">
        <v>3</v>
      </c>
      <c r="C20" s="99"/>
      <c r="D20" s="100"/>
      <c r="E20" s="100"/>
      <c r="F20" s="100"/>
      <c r="G20" s="100"/>
      <c r="H20" s="101"/>
      <c r="I20" s="81"/>
      <c r="J20" s="71"/>
      <c r="K20" s="87"/>
      <c r="L20" s="75"/>
      <c r="M20" s="79"/>
      <c r="N20"/>
      <c r="O20"/>
    </row>
    <row r="21" spans="1:16" ht="13.95" customHeight="1">
      <c r="B21" s="99"/>
      <c r="C21" s="99"/>
      <c r="D21" s="99"/>
      <c r="E21" s="99"/>
      <c r="F21" s="99"/>
      <c r="G21" s="99"/>
      <c r="H21" s="101"/>
      <c r="I21" s="81"/>
      <c r="J21" s="71"/>
      <c r="K21" s="87"/>
      <c r="L21" s="75"/>
      <c r="M21" s="79"/>
      <c r="N21"/>
      <c r="O21"/>
    </row>
    <row r="22" spans="1:16" ht="19.2" customHeight="1">
      <c r="B22" s="98" t="s">
        <v>4</v>
      </c>
      <c r="C22" s="102"/>
      <c r="D22" s="103"/>
      <c r="E22" s="103"/>
      <c r="F22" s="103"/>
      <c r="G22" s="103"/>
      <c r="H22" s="410"/>
      <c r="I22" s="81"/>
      <c r="J22" s="71"/>
      <c r="K22" s="87"/>
      <c r="L22" s="75"/>
      <c r="M22" s="79"/>
      <c r="N22"/>
      <c r="O22"/>
    </row>
    <row r="23" spans="1:16" ht="7.8" customHeight="1">
      <c r="B23" s="98"/>
      <c r="C23" s="104"/>
      <c r="D23" s="411"/>
      <c r="E23" s="411"/>
      <c r="F23" s="411"/>
      <c r="G23" s="411"/>
      <c r="H23" s="412"/>
      <c r="I23" s="81"/>
      <c r="J23" s="71"/>
      <c r="K23" s="87"/>
      <c r="L23" s="75"/>
      <c r="M23" s="79"/>
      <c r="N23"/>
      <c r="O23"/>
    </row>
    <row r="24" spans="1:16" ht="13.2" customHeight="1">
      <c r="B24" s="105"/>
      <c r="C24" s="106"/>
      <c r="D24" s="107"/>
      <c r="E24" s="107"/>
      <c r="F24" s="107"/>
      <c r="G24" s="107"/>
      <c r="H24" s="413"/>
      <c r="I24" s="81"/>
      <c r="J24" s="71"/>
      <c r="K24" s="87"/>
      <c r="L24" s="75"/>
      <c r="M24" s="79"/>
      <c r="N24"/>
      <c r="O24"/>
    </row>
    <row r="25" spans="1:16" s="99" customFormat="1" ht="16.8" customHeight="1">
      <c r="B25" s="105"/>
      <c r="C25" s="108"/>
      <c r="D25" s="108"/>
      <c r="E25" s="108"/>
      <c r="F25" s="108"/>
      <c r="G25" s="108"/>
      <c r="H25" s="109"/>
      <c r="I25" s="111"/>
      <c r="J25" s="112"/>
      <c r="K25" s="113"/>
      <c r="L25" s="114"/>
      <c r="M25" s="115"/>
      <c r="N25" s="116"/>
      <c r="O25" s="117"/>
    </row>
    <row r="26" spans="1:16" s="99" customFormat="1" ht="15.6" customHeight="1" thickBot="1">
      <c r="B26" s="395" t="s">
        <v>147</v>
      </c>
      <c r="C26" s="396"/>
      <c r="D26" s="396"/>
      <c r="E26" s="396"/>
      <c r="F26" s="396"/>
      <c r="G26" s="396"/>
      <c r="H26" s="110"/>
      <c r="I26" s="118"/>
      <c r="J26" s="119"/>
      <c r="K26" s="120"/>
      <c r="L26" s="121"/>
      <c r="M26" s="122"/>
      <c r="N26" s="123"/>
      <c r="O26" s="124"/>
    </row>
    <row r="27" spans="1:16" s="99" customFormat="1" ht="64.2" customHeight="1" thickBot="1">
      <c r="A27" s="125"/>
      <c r="B27" s="126" t="s">
        <v>5</v>
      </c>
      <c r="C27" s="126" t="s">
        <v>6</v>
      </c>
      <c r="D27" s="126" t="s">
        <v>7</v>
      </c>
      <c r="E27" s="127" t="s">
        <v>122</v>
      </c>
      <c r="F27" s="127" t="s">
        <v>106</v>
      </c>
      <c r="G27" s="128" t="s">
        <v>102</v>
      </c>
      <c r="H27" s="129" t="s">
        <v>141</v>
      </c>
      <c r="I27" s="130" t="s">
        <v>142</v>
      </c>
      <c r="J27" s="131" t="s">
        <v>143</v>
      </c>
      <c r="K27" s="126" t="s">
        <v>144</v>
      </c>
      <c r="L27" s="132" t="s">
        <v>159</v>
      </c>
      <c r="M27" s="133" t="s">
        <v>160</v>
      </c>
      <c r="N27" s="126" t="s">
        <v>145</v>
      </c>
      <c r="O27" s="126" t="s">
        <v>146</v>
      </c>
      <c r="P27" s="134" t="s">
        <v>131</v>
      </c>
    </row>
    <row r="28" spans="1:16" s="105" customFormat="1" ht="13.95" customHeight="1">
      <c r="B28" s="397" t="s">
        <v>121</v>
      </c>
      <c r="C28" s="135"/>
      <c r="D28" s="135"/>
      <c r="E28" s="135"/>
      <c r="F28" s="135"/>
      <c r="G28" s="135"/>
      <c r="H28" s="136"/>
      <c r="I28" s="137"/>
      <c r="J28" s="138"/>
      <c r="K28" s="135"/>
      <c r="L28" s="136"/>
      <c r="M28" s="139"/>
      <c r="N28" s="135"/>
      <c r="O28" s="140"/>
      <c r="P28" s="99"/>
    </row>
    <row r="29" spans="1:16" s="105" customFormat="1" ht="13.95" customHeight="1">
      <c r="B29" s="141">
        <v>3700069200911</v>
      </c>
      <c r="C29" s="142">
        <v>911</v>
      </c>
      <c r="D29" s="143"/>
      <c r="E29" s="143"/>
      <c r="F29" s="144">
        <f>IF(E29="",0,J29*0.25)</f>
        <v>0</v>
      </c>
      <c r="G29" s="145" t="s">
        <v>110</v>
      </c>
      <c r="H29" s="146">
        <v>6</v>
      </c>
      <c r="I29" s="147">
        <v>12</v>
      </c>
      <c r="J29" s="148">
        <v>23.5</v>
      </c>
      <c r="K29" s="149">
        <f>J29*0.5</f>
        <v>11.75</v>
      </c>
      <c r="L29" s="150">
        <f>J29*0.48</f>
        <v>11.28</v>
      </c>
      <c r="M29" s="151">
        <f>J29*0.46</f>
        <v>10.81</v>
      </c>
      <c r="N29" s="152">
        <f>(D29*J29)*0.5</f>
        <v>0</v>
      </c>
      <c r="O29" s="153">
        <f>IF(D29&gt;=I29,N29-(N29*0.08),IF(D29&gt;=H29,N29-(N29*0.04),N29))+F29</f>
        <v>0</v>
      </c>
      <c r="P29" s="154" t="s">
        <v>119</v>
      </c>
    </row>
    <row r="30" spans="1:16" s="105" customFormat="1" ht="12" customHeight="1">
      <c r="B30" s="155" t="s">
        <v>24</v>
      </c>
      <c r="C30" s="156" t="s">
        <v>25</v>
      </c>
      <c r="D30" s="157"/>
      <c r="E30" s="157"/>
      <c r="F30" s="144">
        <f t="shared" ref="F30:F31" si="0">IF(E30="",0,J30*0.25)</f>
        <v>0</v>
      </c>
      <c r="G30" s="158" t="s">
        <v>77</v>
      </c>
      <c r="H30" s="159">
        <v>4</v>
      </c>
      <c r="I30" s="160">
        <v>8</v>
      </c>
      <c r="J30" s="161">
        <v>32</v>
      </c>
      <c r="K30" s="149">
        <f t="shared" ref="K30:K31" si="1">J30*0.5</f>
        <v>16</v>
      </c>
      <c r="L30" s="150">
        <f t="shared" ref="L30:L31" si="2">J30*0.48</f>
        <v>15.36</v>
      </c>
      <c r="M30" s="151">
        <f t="shared" ref="M30:M31" si="3">J30*0.46</f>
        <v>14.72</v>
      </c>
      <c r="N30" s="152">
        <f t="shared" ref="N30:N31" si="4">(D30*J30)*0.5</f>
        <v>0</v>
      </c>
      <c r="O30" s="153">
        <f>IF(D30&gt;=I30,N30-(N30*0.08),IF(D30&gt;=H30,N30-(N30*0.04),N30))+F30</f>
        <v>0</v>
      </c>
      <c r="P30" s="162" t="s">
        <v>120</v>
      </c>
    </row>
    <row r="31" spans="1:16" s="105" customFormat="1" ht="13.8" customHeight="1" thickBot="1">
      <c r="B31" s="163" t="s">
        <v>26</v>
      </c>
      <c r="C31" s="164" t="s">
        <v>27</v>
      </c>
      <c r="D31" s="165"/>
      <c r="E31" s="165"/>
      <c r="F31" s="144">
        <f t="shared" si="0"/>
        <v>0</v>
      </c>
      <c r="G31" s="166" t="s">
        <v>78</v>
      </c>
      <c r="H31" s="167">
        <v>4</v>
      </c>
      <c r="I31" s="168">
        <v>8</v>
      </c>
      <c r="J31" s="169">
        <v>32</v>
      </c>
      <c r="K31" s="149">
        <f t="shared" si="1"/>
        <v>16</v>
      </c>
      <c r="L31" s="150">
        <f t="shared" si="2"/>
        <v>15.36</v>
      </c>
      <c r="M31" s="151">
        <f t="shared" si="3"/>
        <v>14.72</v>
      </c>
      <c r="N31" s="152">
        <f t="shared" si="4"/>
        <v>0</v>
      </c>
      <c r="O31" s="153">
        <f>IF(D31&gt;=I31,N31-(N31*0.08),IF(D31&gt;=H31,N31-(N31*0.04),N31))+F31</f>
        <v>0</v>
      </c>
      <c r="P31" s="162" t="s">
        <v>120</v>
      </c>
    </row>
    <row r="32" spans="1:16" s="99" customFormat="1" ht="17.399999999999999" customHeight="1" thickBot="1">
      <c r="B32" s="398" t="s">
        <v>123</v>
      </c>
      <c r="C32" s="170"/>
      <c r="D32" s="170"/>
      <c r="E32" s="170"/>
      <c r="F32" s="170"/>
      <c r="G32" s="170"/>
      <c r="H32" s="171"/>
      <c r="I32" s="172"/>
      <c r="J32" s="173"/>
      <c r="K32" s="170"/>
      <c r="L32" s="171"/>
      <c r="M32" s="174"/>
      <c r="N32" s="170"/>
      <c r="O32" s="175"/>
    </row>
    <row r="33" spans="2:16" s="99" customFormat="1" ht="17.399999999999999" customHeight="1">
      <c r="B33" s="176" t="s">
        <v>16</v>
      </c>
      <c r="C33" s="177" t="s">
        <v>17</v>
      </c>
      <c r="D33" s="178"/>
      <c r="E33" s="178"/>
      <c r="F33" s="144">
        <f t="shared" ref="F33:F35" si="5">IF(E33="",0,J33*0.25)</f>
        <v>0</v>
      </c>
      <c r="G33" s="179" t="s">
        <v>111</v>
      </c>
      <c r="H33" s="180">
        <v>6</v>
      </c>
      <c r="I33" s="181">
        <v>12</v>
      </c>
      <c r="J33" s="182">
        <v>18.5</v>
      </c>
      <c r="K33" s="149">
        <f t="shared" ref="K33:K35" si="6">J33*0.5</f>
        <v>9.25</v>
      </c>
      <c r="L33" s="150">
        <f t="shared" ref="L33:L35" si="7">J33*0.48</f>
        <v>8.879999999999999</v>
      </c>
      <c r="M33" s="151">
        <f t="shared" ref="M33:M35" si="8">J33*0.46</f>
        <v>8.51</v>
      </c>
      <c r="N33" s="152">
        <f t="shared" ref="N33:N35" si="9">(D33*J33)*0.5</f>
        <v>0</v>
      </c>
      <c r="O33" s="153">
        <f t="shared" ref="O33:O35" si="10">IF(D33&gt;=I33,N33-(N33*0.08),IF(D33&gt;=H33,N33-(N33*0.04),N33))+F33</f>
        <v>0</v>
      </c>
      <c r="P33" s="183" t="s">
        <v>117</v>
      </c>
    </row>
    <row r="34" spans="2:16" s="99" customFormat="1" ht="16.95" customHeight="1">
      <c r="B34" s="184" t="s">
        <v>22</v>
      </c>
      <c r="C34" s="185" t="s">
        <v>23</v>
      </c>
      <c r="D34" s="186"/>
      <c r="E34" s="186"/>
      <c r="F34" s="144">
        <f t="shared" si="5"/>
        <v>0</v>
      </c>
      <c r="G34" s="187" t="s">
        <v>109</v>
      </c>
      <c r="H34" s="188">
        <v>6</v>
      </c>
      <c r="I34" s="189">
        <v>12</v>
      </c>
      <c r="J34" s="182">
        <v>18</v>
      </c>
      <c r="K34" s="149">
        <f t="shared" si="6"/>
        <v>9</v>
      </c>
      <c r="L34" s="150">
        <f t="shared" si="7"/>
        <v>8.64</v>
      </c>
      <c r="M34" s="151">
        <f t="shared" si="8"/>
        <v>8.2800000000000011</v>
      </c>
      <c r="N34" s="152">
        <f t="shared" si="9"/>
        <v>0</v>
      </c>
      <c r="O34" s="153">
        <f t="shared" si="10"/>
        <v>0</v>
      </c>
      <c r="P34" s="190" t="s">
        <v>118</v>
      </c>
    </row>
    <row r="35" spans="2:16" s="99" customFormat="1" ht="16.2" customHeight="1" thickBot="1">
      <c r="B35" s="191" t="s">
        <v>20</v>
      </c>
      <c r="C35" s="192" t="s">
        <v>21</v>
      </c>
      <c r="D35" s="193"/>
      <c r="E35" s="193"/>
      <c r="F35" s="144">
        <f t="shared" si="5"/>
        <v>0</v>
      </c>
      <c r="G35" s="194" t="s">
        <v>108</v>
      </c>
      <c r="H35" s="195">
        <v>6</v>
      </c>
      <c r="I35" s="196">
        <v>12</v>
      </c>
      <c r="J35" s="182">
        <v>18</v>
      </c>
      <c r="K35" s="149">
        <f t="shared" si="6"/>
        <v>9</v>
      </c>
      <c r="L35" s="150">
        <f t="shared" si="7"/>
        <v>8.64</v>
      </c>
      <c r="M35" s="151">
        <f t="shared" si="8"/>
        <v>8.2800000000000011</v>
      </c>
      <c r="N35" s="152">
        <f t="shared" si="9"/>
        <v>0</v>
      </c>
      <c r="O35" s="153">
        <f t="shared" si="10"/>
        <v>0</v>
      </c>
      <c r="P35" s="190" t="s">
        <v>118</v>
      </c>
    </row>
    <row r="36" spans="2:16" s="99" customFormat="1" ht="15" customHeight="1" thickBot="1">
      <c r="B36" s="398" t="s">
        <v>126</v>
      </c>
      <c r="C36" s="170"/>
      <c r="D36" s="170"/>
      <c r="E36" s="170"/>
      <c r="F36" s="170"/>
      <c r="G36" s="170"/>
      <c r="H36" s="171"/>
      <c r="I36" s="172"/>
      <c r="J36" s="173"/>
      <c r="K36" s="170"/>
      <c r="L36" s="171"/>
      <c r="M36" s="174"/>
      <c r="N36" s="170"/>
      <c r="O36" s="175"/>
    </row>
    <row r="37" spans="2:16" s="203" customFormat="1" ht="14.4" customHeight="1">
      <c r="B37" s="197">
        <v>3700069200898</v>
      </c>
      <c r="C37" s="198" t="s">
        <v>12</v>
      </c>
      <c r="D37" s="199"/>
      <c r="E37" s="199"/>
      <c r="F37" s="144">
        <f t="shared" ref="F37:F41" si="11">IF(E37="",0,J37*0.25)</f>
        <v>0</v>
      </c>
      <c r="G37" s="200" t="s">
        <v>13</v>
      </c>
      <c r="H37" s="201">
        <v>4</v>
      </c>
      <c r="I37" s="202">
        <v>8</v>
      </c>
      <c r="J37" s="182">
        <v>28</v>
      </c>
      <c r="K37" s="149">
        <f t="shared" ref="K37:K41" si="12">J37*0.5</f>
        <v>14</v>
      </c>
      <c r="L37" s="150">
        <f t="shared" ref="L37:L41" si="13">J37*0.48</f>
        <v>13.44</v>
      </c>
      <c r="M37" s="151">
        <f t="shared" ref="M37:M41" si="14">J37*0.46</f>
        <v>12.88</v>
      </c>
      <c r="N37" s="152">
        <f t="shared" ref="N37:N41" si="15">(D37*J37)*0.5</f>
        <v>0</v>
      </c>
      <c r="O37" s="153">
        <f t="shared" ref="O37:O41" si="16">IF(D37&gt;=I37,N37-(N37*0.08),IF(D37&gt;=H37,N37-(N37*0.04),N37))+F37</f>
        <v>0</v>
      </c>
      <c r="P37" s="154" t="s">
        <v>119</v>
      </c>
    </row>
    <row r="38" spans="2:16" s="99" customFormat="1" ht="16.95" customHeight="1">
      <c r="B38" s="204" t="s">
        <v>8</v>
      </c>
      <c r="C38" s="205" t="s">
        <v>9</v>
      </c>
      <c r="D38" s="206"/>
      <c r="E38" s="206"/>
      <c r="F38" s="144">
        <f t="shared" si="11"/>
        <v>0</v>
      </c>
      <c r="G38" s="207" t="s">
        <v>10</v>
      </c>
      <c r="H38" s="208">
        <v>4</v>
      </c>
      <c r="I38" s="209">
        <v>8</v>
      </c>
      <c r="J38" s="161">
        <v>34</v>
      </c>
      <c r="K38" s="149">
        <f t="shared" si="12"/>
        <v>17</v>
      </c>
      <c r="L38" s="150">
        <f t="shared" si="13"/>
        <v>16.32</v>
      </c>
      <c r="M38" s="151">
        <f t="shared" si="14"/>
        <v>15.64</v>
      </c>
      <c r="N38" s="152">
        <f t="shared" si="15"/>
        <v>0</v>
      </c>
      <c r="O38" s="153">
        <f t="shared" si="16"/>
        <v>0</v>
      </c>
      <c r="P38" s="190" t="s">
        <v>118</v>
      </c>
    </row>
    <row r="39" spans="2:16" s="99" customFormat="1" ht="15" customHeight="1">
      <c r="B39" s="210" t="s">
        <v>14</v>
      </c>
      <c r="C39" s="211" t="s">
        <v>15</v>
      </c>
      <c r="D39" s="212"/>
      <c r="E39" s="212"/>
      <c r="F39" s="144">
        <f t="shared" si="11"/>
        <v>0</v>
      </c>
      <c r="G39" s="213" t="s">
        <v>112</v>
      </c>
      <c r="H39" s="214">
        <v>6</v>
      </c>
      <c r="I39" s="215">
        <v>12</v>
      </c>
      <c r="J39" s="182">
        <v>15.5</v>
      </c>
      <c r="K39" s="149">
        <f t="shared" si="12"/>
        <v>7.75</v>
      </c>
      <c r="L39" s="150">
        <f t="shared" si="13"/>
        <v>7.4399999999999995</v>
      </c>
      <c r="M39" s="151">
        <f t="shared" si="14"/>
        <v>7.13</v>
      </c>
      <c r="N39" s="152">
        <f t="shared" si="15"/>
        <v>0</v>
      </c>
      <c r="O39" s="153">
        <f t="shared" si="16"/>
        <v>0</v>
      </c>
      <c r="P39" s="183" t="s">
        <v>117</v>
      </c>
    </row>
    <row r="40" spans="2:16" s="99" customFormat="1" ht="15" customHeight="1">
      <c r="B40" s="216" t="s">
        <v>18</v>
      </c>
      <c r="C40" s="198" t="s">
        <v>19</v>
      </c>
      <c r="D40" s="199"/>
      <c r="E40" s="199"/>
      <c r="F40" s="144">
        <f t="shared" si="11"/>
        <v>0</v>
      </c>
      <c r="G40" s="200" t="s">
        <v>113</v>
      </c>
      <c r="H40" s="201">
        <v>6</v>
      </c>
      <c r="I40" s="217">
        <v>12</v>
      </c>
      <c r="J40" s="218">
        <v>18</v>
      </c>
      <c r="K40" s="149">
        <f t="shared" si="12"/>
        <v>9</v>
      </c>
      <c r="L40" s="150">
        <f t="shared" si="13"/>
        <v>8.64</v>
      </c>
      <c r="M40" s="151">
        <f t="shared" si="14"/>
        <v>8.2800000000000011</v>
      </c>
      <c r="N40" s="152">
        <f t="shared" si="15"/>
        <v>0</v>
      </c>
      <c r="O40" s="153">
        <f t="shared" si="16"/>
        <v>0</v>
      </c>
      <c r="P40" s="219" t="s">
        <v>132</v>
      </c>
    </row>
    <row r="41" spans="2:16" s="99" customFormat="1" ht="15" customHeight="1" thickBot="1">
      <c r="B41" s="220">
        <v>3700069200904</v>
      </c>
      <c r="C41" s="221">
        <v>904</v>
      </c>
      <c r="D41" s="199"/>
      <c r="E41" s="199"/>
      <c r="F41" s="144">
        <f t="shared" si="11"/>
        <v>0</v>
      </c>
      <c r="G41" s="200" t="s">
        <v>114</v>
      </c>
      <c r="H41" s="201">
        <v>6</v>
      </c>
      <c r="I41" s="202">
        <v>12</v>
      </c>
      <c r="J41" s="222">
        <v>12.8</v>
      </c>
      <c r="K41" s="149">
        <f t="shared" si="12"/>
        <v>6.4</v>
      </c>
      <c r="L41" s="150">
        <f t="shared" si="13"/>
        <v>6.1440000000000001</v>
      </c>
      <c r="M41" s="151">
        <f t="shared" si="14"/>
        <v>5.8880000000000008</v>
      </c>
      <c r="N41" s="152">
        <f t="shared" si="15"/>
        <v>0</v>
      </c>
      <c r="O41" s="153">
        <f t="shared" si="16"/>
        <v>0</v>
      </c>
      <c r="P41" s="223" t="s">
        <v>133</v>
      </c>
    </row>
    <row r="42" spans="2:16" s="99" customFormat="1" ht="15" customHeight="1" thickBot="1">
      <c r="B42" s="398" t="s">
        <v>127</v>
      </c>
      <c r="C42" s="170"/>
      <c r="D42" s="170"/>
      <c r="E42" s="170"/>
      <c r="F42" s="170"/>
      <c r="G42" s="170"/>
      <c r="H42" s="171"/>
      <c r="I42" s="172"/>
      <c r="J42" s="173"/>
      <c r="K42" s="170"/>
      <c r="L42" s="171"/>
      <c r="M42" s="174"/>
      <c r="N42" s="170"/>
      <c r="O42" s="175"/>
    </row>
    <row r="43" spans="2:16" s="99" customFormat="1" ht="15" customHeight="1">
      <c r="B43" s="141">
        <v>3700069200829</v>
      </c>
      <c r="C43" s="142">
        <v>829</v>
      </c>
      <c r="D43" s="143"/>
      <c r="E43" s="143"/>
      <c r="F43" s="144">
        <f t="shared" ref="F43:F44" si="17">IF(E43="",0,J43*0.25)</f>
        <v>0</v>
      </c>
      <c r="G43" s="224" t="s">
        <v>28</v>
      </c>
      <c r="H43" s="146">
        <v>6</v>
      </c>
      <c r="I43" s="147">
        <v>12</v>
      </c>
      <c r="J43" s="148">
        <v>11</v>
      </c>
      <c r="K43" s="149">
        <f t="shared" ref="K43:K44" si="18">J43*0.5</f>
        <v>5.5</v>
      </c>
      <c r="L43" s="150">
        <f t="shared" ref="L43:L44" si="19">J43*0.48</f>
        <v>5.2799999999999994</v>
      </c>
      <c r="M43" s="151">
        <f t="shared" ref="M43:M44" si="20">J43*0.46</f>
        <v>5.0600000000000005</v>
      </c>
      <c r="N43" s="152">
        <f t="shared" ref="N43:N44" si="21">(D43*J43)*0.5</f>
        <v>0</v>
      </c>
      <c r="O43" s="153">
        <f t="shared" ref="O43:O44" si="22">IF(D43&gt;=I43,N43-(N43*0.08),IF(D43&gt;=H43,N43-(N43*0.04),N43))+F43</f>
        <v>0</v>
      </c>
      <c r="P43" s="190" t="s">
        <v>118</v>
      </c>
    </row>
    <row r="44" spans="2:16" s="99" customFormat="1" ht="15" customHeight="1">
      <c r="B44" s="225">
        <v>3700069200874</v>
      </c>
      <c r="C44" s="177" t="s">
        <v>11</v>
      </c>
      <c r="D44" s="178"/>
      <c r="E44" s="178"/>
      <c r="F44" s="144">
        <f t="shared" si="17"/>
        <v>0</v>
      </c>
      <c r="G44" s="179" t="s">
        <v>124</v>
      </c>
      <c r="H44" s="180">
        <v>4</v>
      </c>
      <c r="I44" s="181">
        <v>8</v>
      </c>
      <c r="J44" s="182">
        <v>28</v>
      </c>
      <c r="K44" s="149">
        <f t="shared" si="18"/>
        <v>14</v>
      </c>
      <c r="L44" s="150">
        <f t="shared" si="19"/>
        <v>13.44</v>
      </c>
      <c r="M44" s="151">
        <f t="shared" si="20"/>
        <v>12.88</v>
      </c>
      <c r="N44" s="152">
        <f t="shared" si="21"/>
        <v>0</v>
      </c>
      <c r="O44" s="153">
        <f t="shared" si="22"/>
        <v>0</v>
      </c>
      <c r="P44" s="183" t="s">
        <v>117</v>
      </c>
    </row>
    <row r="45" spans="2:16" s="99" customFormat="1" ht="15" customHeight="1">
      <c r="B45" s="399" t="s">
        <v>128</v>
      </c>
      <c r="C45" s="226"/>
      <c r="D45" s="226"/>
      <c r="E45" s="226"/>
      <c r="F45" s="226"/>
      <c r="G45" s="226"/>
      <c r="H45" s="227"/>
      <c r="I45" s="228"/>
      <c r="J45" s="229"/>
      <c r="K45" s="226"/>
      <c r="L45" s="227"/>
      <c r="M45" s="230"/>
      <c r="N45" s="226"/>
      <c r="O45" s="231"/>
    </row>
    <row r="46" spans="2:16" s="99" customFormat="1" ht="15" customHeight="1">
      <c r="B46" s="232" t="s">
        <v>56</v>
      </c>
      <c r="C46" s="233" t="s">
        <v>57</v>
      </c>
      <c r="D46" s="234"/>
      <c r="E46" s="234"/>
      <c r="F46" s="144">
        <f t="shared" ref="F46:F50" si="23">IF(E46="",0,J46*0.25)</f>
        <v>0</v>
      </c>
      <c r="G46" s="235" t="s">
        <v>107</v>
      </c>
      <c r="H46" s="236">
        <v>6</v>
      </c>
      <c r="I46" s="237">
        <v>12</v>
      </c>
      <c r="J46" s="161">
        <v>14</v>
      </c>
      <c r="K46" s="149">
        <f t="shared" ref="K46:K50" si="24">J46*0.5</f>
        <v>7</v>
      </c>
      <c r="L46" s="150">
        <f t="shared" ref="L46:L50" si="25">J46*0.48</f>
        <v>6.72</v>
      </c>
      <c r="M46" s="151">
        <f t="shared" ref="M46:M50" si="26">J46*0.46</f>
        <v>6.44</v>
      </c>
      <c r="N46" s="152">
        <f t="shared" ref="N46:N50" si="27">(D46*J46)*0.5</f>
        <v>0</v>
      </c>
      <c r="O46" s="153">
        <f t="shared" ref="O46:O50" si="28">IF(D46&gt;=I46,N46-(N46*0.08),IF(D46&gt;=H46,N46-(N46*0.04),N46))+F46</f>
        <v>0</v>
      </c>
      <c r="P46" s="183" t="s">
        <v>117</v>
      </c>
    </row>
    <row r="47" spans="2:16" s="99" customFormat="1" ht="16.95" customHeight="1">
      <c r="B47" s="238">
        <v>3700069200041</v>
      </c>
      <c r="C47" s="192" t="s">
        <v>135</v>
      </c>
      <c r="D47" s="193"/>
      <c r="E47" s="193"/>
      <c r="F47" s="144">
        <f t="shared" si="23"/>
        <v>0</v>
      </c>
      <c r="G47" s="194" t="s">
        <v>134</v>
      </c>
      <c r="H47" s="195">
        <v>6</v>
      </c>
      <c r="I47" s="196">
        <v>12</v>
      </c>
      <c r="J47" s="182">
        <v>6.2</v>
      </c>
      <c r="K47" s="149">
        <f t="shared" si="24"/>
        <v>3.1</v>
      </c>
      <c r="L47" s="150">
        <f t="shared" si="25"/>
        <v>2.976</v>
      </c>
      <c r="M47" s="151">
        <f t="shared" si="26"/>
        <v>2.8520000000000003</v>
      </c>
      <c r="N47" s="152">
        <f t="shared" si="27"/>
        <v>0</v>
      </c>
      <c r="O47" s="153">
        <f t="shared" si="28"/>
        <v>0</v>
      </c>
      <c r="P47" s="219" t="s">
        <v>132</v>
      </c>
    </row>
    <row r="48" spans="2:16" s="99" customFormat="1" ht="15" customHeight="1">
      <c r="B48" s="239" t="s">
        <v>52</v>
      </c>
      <c r="C48" s="240" t="s">
        <v>53</v>
      </c>
      <c r="D48" s="193"/>
      <c r="E48" s="193"/>
      <c r="F48" s="144">
        <f t="shared" si="23"/>
        <v>0</v>
      </c>
      <c r="G48" s="194" t="s">
        <v>54</v>
      </c>
      <c r="H48" s="195">
        <v>6</v>
      </c>
      <c r="I48" s="196">
        <v>12</v>
      </c>
      <c r="J48" s="182">
        <v>6.2</v>
      </c>
      <c r="K48" s="149">
        <f t="shared" si="24"/>
        <v>3.1</v>
      </c>
      <c r="L48" s="150">
        <f t="shared" si="25"/>
        <v>2.976</v>
      </c>
      <c r="M48" s="151">
        <f t="shared" si="26"/>
        <v>2.8520000000000003</v>
      </c>
      <c r="N48" s="152">
        <f t="shared" si="27"/>
        <v>0</v>
      </c>
      <c r="O48" s="153">
        <f t="shared" si="28"/>
        <v>0</v>
      </c>
      <c r="P48" s="219" t="s">
        <v>132</v>
      </c>
    </row>
    <row r="49" spans="2:16" s="99" customFormat="1" ht="15" customHeight="1">
      <c r="B49" s="241">
        <v>3700069200805</v>
      </c>
      <c r="C49" s="242">
        <v>805</v>
      </c>
      <c r="D49" s="193"/>
      <c r="E49" s="193"/>
      <c r="F49" s="144">
        <f t="shared" si="23"/>
        <v>0</v>
      </c>
      <c r="G49" s="194" t="s">
        <v>55</v>
      </c>
      <c r="H49" s="195">
        <v>6</v>
      </c>
      <c r="I49" s="196">
        <v>12</v>
      </c>
      <c r="J49" s="182">
        <v>6.2</v>
      </c>
      <c r="K49" s="149">
        <f t="shared" si="24"/>
        <v>3.1</v>
      </c>
      <c r="L49" s="150">
        <f t="shared" si="25"/>
        <v>2.976</v>
      </c>
      <c r="M49" s="151">
        <f t="shared" si="26"/>
        <v>2.8520000000000003</v>
      </c>
      <c r="N49" s="152">
        <f t="shared" si="27"/>
        <v>0</v>
      </c>
      <c r="O49" s="153">
        <f t="shared" si="28"/>
        <v>0</v>
      </c>
      <c r="P49" s="219" t="s">
        <v>132</v>
      </c>
    </row>
    <row r="50" spans="2:16" s="99" customFormat="1" ht="15" customHeight="1" thickBot="1">
      <c r="B50" s="243" t="s">
        <v>30</v>
      </c>
      <c r="C50" s="244" t="s">
        <v>31</v>
      </c>
      <c r="D50" s="212"/>
      <c r="E50" s="212"/>
      <c r="F50" s="144">
        <f t="shared" si="23"/>
        <v>0</v>
      </c>
      <c r="G50" s="245" t="s">
        <v>32</v>
      </c>
      <c r="H50" s="214">
        <v>6</v>
      </c>
      <c r="I50" s="215">
        <v>12</v>
      </c>
      <c r="J50" s="222">
        <v>11</v>
      </c>
      <c r="K50" s="149">
        <f t="shared" si="24"/>
        <v>5.5</v>
      </c>
      <c r="L50" s="150">
        <f t="shared" si="25"/>
        <v>5.2799999999999994</v>
      </c>
      <c r="M50" s="151">
        <f t="shared" si="26"/>
        <v>5.0600000000000005</v>
      </c>
      <c r="N50" s="152">
        <f t="shared" si="27"/>
        <v>0</v>
      </c>
      <c r="O50" s="153">
        <f t="shared" si="28"/>
        <v>0</v>
      </c>
      <c r="P50" s="246" t="s">
        <v>116</v>
      </c>
    </row>
    <row r="51" spans="2:16" s="99" customFormat="1" ht="16.95" customHeight="1" thickBot="1">
      <c r="B51" s="398" t="s">
        <v>129</v>
      </c>
      <c r="C51" s="170"/>
      <c r="D51" s="170"/>
      <c r="E51" s="170"/>
      <c r="F51" s="170"/>
      <c r="G51" s="170"/>
      <c r="H51" s="171"/>
      <c r="I51" s="172"/>
      <c r="J51" s="173"/>
      <c r="K51" s="170"/>
      <c r="L51" s="171"/>
      <c r="M51" s="174"/>
      <c r="N51" s="170"/>
      <c r="O51" s="175"/>
    </row>
    <row r="52" spans="2:16" s="99" customFormat="1" ht="15" customHeight="1">
      <c r="B52" s="247" t="s">
        <v>36</v>
      </c>
      <c r="C52" s="248" t="s">
        <v>37</v>
      </c>
      <c r="D52" s="157"/>
      <c r="E52" s="157"/>
      <c r="F52" s="144">
        <f t="shared" ref="F52:F59" si="29">IF(E52="",0,J52*0.25)</f>
        <v>0</v>
      </c>
      <c r="G52" s="249" t="s">
        <v>38</v>
      </c>
      <c r="H52" s="159">
        <v>6</v>
      </c>
      <c r="I52" s="160">
        <v>12</v>
      </c>
      <c r="J52" s="222">
        <v>11</v>
      </c>
      <c r="K52" s="149">
        <f t="shared" ref="K52:K59" si="30">J52*0.5</f>
        <v>5.5</v>
      </c>
      <c r="L52" s="150">
        <f t="shared" ref="L52:L59" si="31">J52*0.48</f>
        <v>5.2799999999999994</v>
      </c>
      <c r="M52" s="151">
        <f t="shared" ref="M52:M59" si="32">J52*0.46</f>
        <v>5.0600000000000005</v>
      </c>
      <c r="N52" s="152">
        <f t="shared" ref="N52:N59" si="33">(D52*J52)*0.5</f>
        <v>0</v>
      </c>
      <c r="O52" s="153">
        <f t="shared" ref="O52:O59" si="34">IF(D52&gt;=I52,N52-(N52*0.08),IF(D52&gt;=H52,N52-(N52*0.04),N52))+F52</f>
        <v>0</v>
      </c>
      <c r="P52" s="246" t="s">
        <v>116</v>
      </c>
    </row>
    <row r="53" spans="2:16" s="99" customFormat="1" ht="15" customHeight="1">
      <c r="B53" s="243">
        <v>3700069200836</v>
      </c>
      <c r="C53" s="244">
        <v>836</v>
      </c>
      <c r="D53" s="212"/>
      <c r="E53" s="212"/>
      <c r="F53" s="144">
        <f t="shared" si="29"/>
        <v>0</v>
      </c>
      <c r="G53" s="245" t="s">
        <v>29</v>
      </c>
      <c r="H53" s="214">
        <v>6</v>
      </c>
      <c r="I53" s="215">
        <v>12</v>
      </c>
      <c r="J53" s="222">
        <v>11</v>
      </c>
      <c r="K53" s="149">
        <f t="shared" si="30"/>
        <v>5.5</v>
      </c>
      <c r="L53" s="150">
        <f t="shared" si="31"/>
        <v>5.2799999999999994</v>
      </c>
      <c r="M53" s="151">
        <f t="shared" si="32"/>
        <v>5.0600000000000005</v>
      </c>
      <c r="N53" s="152">
        <f t="shared" si="33"/>
        <v>0</v>
      </c>
      <c r="O53" s="153">
        <f t="shared" si="34"/>
        <v>0</v>
      </c>
      <c r="P53" s="246" t="s">
        <v>116</v>
      </c>
    </row>
    <row r="54" spans="2:16" s="99" customFormat="1" ht="15" customHeight="1">
      <c r="B54" s="243" t="s">
        <v>33</v>
      </c>
      <c r="C54" s="244" t="s">
        <v>34</v>
      </c>
      <c r="D54" s="212"/>
      <c r="E54" s="212"/>
      <c r="F54" s="144">
        <f t="shared" si="29"/>
        <v>0</v>
      </c>
      <c r="G54" s="245" t="s">
        <v>35</v>
      </c>
      <c r="H54" s="214">
        <v>6</v>
      </c>
      <c r="I54" s="215">
        <v>12</v>
      </c>
      <c r="J54" s="222">
        <v>11</v>
      </c>
      <c r="K54" s="149">
        <f t="shared" si="30"/>
        <v>5.5</v>
      </c>
      <c r="L54" s="150">
        <f t="shared" si="31"/>
        <v>5.2799999999999994</v>
      </c>
      <c r="M54" s="151">
        <f t="shared" si="32"/>
        <v>5.0600000000000005</v>
      </c>
      <c r="N54" s="152">
        <f t="shared" si="33"/>
        <v>0</v>
      </c>
      <c r="O54" s="153">
        <f t="shared" si="34"/>
        <v>0</v>
      </c>
      <c r="P54" s="246" t="s">
        <v>116</v>
      </c>
    </row>
    <row r="55" spans="2:16" s="99" customFormat="1" ht="15" customHeight="1">
      <c r="B55" s="243" t="s">
        <v>45</v>
      </c>
      <c r="C55" s="244" t="s">
        <v>46</v>
      </c>
      <c r="D55" s="212"/>
      <c r="E55" s="212"/>
      <c r="F55" s="144">
        <f t="shared" si="29"/>
        <v>0</v>
      </c>
      <c r="G55" s="213" t="s">
        <v>47</v>
      </c>
      <c r="H55" s="214">
        <v>6</v>
      </c>
      <c r="I55" s="215">
        <v>12</v>
      </c>
      <c r="J55" s="222">
        <v>7</v>
      </c>
      <c r="K55" s="149">
        <f t="shared" si="30"/>
        <v>3.5</v>
      </c>
      <c r="L55" s="150">
        <f t="shared" si="31"/>
        <v>3.36</v>
      </c>
      <c r="M55" s="151">
        <f t="shared" si="32"/>
        <v>3.22</v>
      </c>
      <c r="N55" s="152">
        <f t="shared" si="33"/>
        <v>0</v>
      </c>
      <c r="O55" s="153">
        <f t="shared" si="34"/>
        <v>0</v>
      </c>
      <c r="P55" s="250" t="s">
        <v>115</v>
      </c>
    </row>
    <row r="56" spans="2:16" s="99" customFormat="1" ht="15" customHeight="1">
      <c r="B56" s="220" t="s">
        <v>49</v>
      </c>
      <c r="C56" s="221" t="s">
        <v>50</v>
      </c>
      <c r="D56" s="199"/>
      <c r="E56" s="199"/>
      <c r="F56" s="144">
        <f t="shared" si="29"/>
        <v>0</v>
      </c>
      <c r="G56" s="200" t="s">
        <v>51</v>
      </c>
      <c r="H56" s="201">
        <v>6</v>
      </c>
      <c r="I56" s="202">
        <v>12</v>
      </c>
      <c r="J56" s="222">
        <v>7</v>
      </c>
      <c r="K56" s="149">
        <f t="shared" si="30"/>
        <v>3.5</v>
      </c>
      <c r="L56" s="150">
        <f t="shared" si="31"/>
        <v>3.36</v>
      </c>
      <c r="M56" s="151">
        <f t="shared" si="32"/>
        <v>3.22</v>
      </c>
      <c r="N56" s="152">
        <f t="shared" si="33"/>
        <v>0</v>
      </c>
      <c r="O56" s="153">
        <f t="shared" si="34"/>
        <v>0</v>
      </c>
      <c r="P56" s="250" t="s">
        <v>115</v>
      </c>
    </row>
    <row r="57" spans="2:16" s="99" customFormat="1" ht="16.95" customHeight="1">
      <c r="B57" s="220">
        <v>3700069200843</v>
      </c>
      <c r="C57" s="221">
        <v>843</v>
      </c>
      <c r="D57" s="199"/>
      <c r="E57" s="199"/>
      <c r="F57" s="144">
        <f t="shared" si="29"/>
        <v>0</v>
      </c>
      <c r="G57" s="200" t="s">
        <v>48</v>
      </c>
      <c r="H57" s="214">
        <v>6</v>
      </c>
      <c r="I57" s="215">
        <v>12</v>
      </c>
      <c r="J57" s="222">
        <v>7</v>
      </c>
      <c r="K57" s="149">
        <f t="shared" si="30"/>
        <v>3.5</v>
      </c>
      <c r="L57" s="150">
        <f t="shared" si="31"/>
        <v>3.36</v>
      </c>
      <c r="M57" s="151">
        <f t="shared" si="32"/>
        <v>3.22</v>
      </c>
      <c r="N57" s="152">
        <f t="shared" si="33"/>
        <v>0</v>
      </c>
      <c r="O57" s="153">
        <f t="shared" si="34"/>
        <v>0</v>
      </c>
      <c r="P57" s="250" t="s">
        <v>115</v>
      </c>
    </row>
    <row r="58" spans="2:16" s="99" customFormat="1" ht="15" customHeight="1">
      <c r="B58" s="251" t="s">
        <v>42</v>
      </c>
      <c r="C58" s="252" t="s">
        <v>43</v>
      </c>
      <c r="D58" s="178"/>
      <c r="E58" s="178"/>
      <c r="F58" s="144">
        <f t="shared" si="29"/>
        <v>0</v>
      </c>
      <c r="G58" s="179" t="s">
        <v>44</v>
      </c>
      <c r="H58" s="180">
        <v>6</v>
      </c>
      <c r="I58" s="181">
        <v>12</v>
      </c>
      <c r="J58" s="161">
        <v>7</v>
      </c>
      <c r="K58" s="149">
        <f t="shared" si="30"/>
        <v>3.5</v>
      </c>
      <c r="L58" s="150">
        <f t="shared" si="31"/>
        <v>3.36</v>
      </c>
      <c r="M58" s="151">
        <f t="shared" si="32"/>
        <v>3.22</v>
      </c>
      <c r="N58" s="152">
        <f t="shared" si="33"/>
        <v>0</v>
      </c>
      <c r="O58" s="153">
        <f t="shared" si="34"/>
        <v>0</v>
      </c>
      <c r="P58" s="250" t="s">
        <v>115</v>
      </c>
    </row>
    <row r="59" spans="2:16" s="99" customFormat="1" ht="15" customHeight="1" thickBot="1">
      <c r="B59" s="220" t="s">
        <v>39</v>
      </c>
      <c r="C59" s="221" t="s">
        <v>40</v>
      </c>
      <c r="D59" s="199"/>
      <c r="E59" s="199"/>
      <c r="F59" s="144">
        <f t="shared" si="29"/>
        <v>0</v>
      </c>
      <c r="G59" s="200" t="s">
        <v>41</v>
      </c>
      <c r="H59" s="201">
        <v>6</v>
      </c>
      <c r="I59" s="202">
        <v>12</v>
      </c>
      <c r="J59" s="222">
        <v>7</v>
      </c>
      <c r="K59" s="149">
        <f t="shared" si="30"/>
        <v>3.5</v>
      </c>
      <c r="L59" s="150">
        <f t="shared" si="31"/>
        <v>3.36</v>
      </c>
      <c r="M59" s="151">
        <f t="shared" si="32"/>
        <v>3.22</v>
      </c>
      <c r="N59" s="152">
        <f t="shared" si="33"/>
        <v>0</v>
      </c>
      <c r="O59" s="153">
        <f t="shared" si="34"/>
        <v>0</v>
      </c>
      <c r="P59" s="250" t="s">
        <v>115</v>
      </c>
    </row>
    <row r="60" spans="2:16" s="99" customFormat="1" ht="15" customHeight="1" thickBot="1">
      <c r="B60" s="400" t="s">
        <v>130</v>
      </c>
      <c r="C60" s="253"/>
      <c r="D60" s="253"/>
      <c r="E60" s="253"/>
      <c r="F60" s="253"/>
      <c r="G60" s="253"/>
      <c r="H60" s="254"/>
      <c r="I60" s="255"/>
      <c r="J60" s="256"/>
      <c r="K60" s="257"/>
      <c r="L60" s="258"/>
      <c r="M60" s="259"/>
      <c r="N60" s="253"/>
      <c r="O60" s="260"/>
    </row>
    <row r="61" spans="2:16" s="99" customFormat="1" ht="16.95" customHeight="1">
      <c r="B61" s="251">
        <v>3700069200867</v>
      </c>
      <c r="C61" s="252">
        <v>867</v>
      </c>
      <c r="D61" s="178"/>
      <c r="E61" s="178"/>
      <c r="F61" s="144">
        <f t="shared" ref="F61:F66" si="35">IF(E61="",0,J61*0.25)</f>
        <v>0</v>
      </c>
      <c r="G61" s="179" t="s">
        <v>64</v>
      </c>
      <c r="H61" s="180">
        <v>6</v>
      </c>
      <c r="I61" s="181">
        <v>12</v>
      </c>
      <c r="J61" s="261">
        <v>17</v>
      </c>
      <c r="K61" s="262">
        <f t="shared" ref="K61:K66" si="36">J61*0.5</f>
        <v>8.5</v>
      </c>
      <c r="L61" s="263">
        <f t="shared" ref="L61:L66" si="37">J61*0.48</f>
        <v>8.16</v>
      </c>
      <c r="M61" s="264">
        <f t="shared" ref="M61:M66" si="38">J61*0.46</f>
        <v>7.82</v>
      </c>
      <c r="N61" s="152">
        <f t="shared" ref="N61:N66" si="39">(D61*J61)*0.5</f>
        <v>0</v>
      </c>
      <c r="O61" s="153">
        <f t="shared" ref="O61:O66" si="40">IF(D61&gt;=I61,N61-(N61*0.08),IF(D61&gt;=H61,N61-(N61*0.04),N61))+F61</f>
        <v>0</v>
      </c>
      <c r="P61" s="223" t="s">
        <v>133</v>
      </c>
    </row>
    <row r="62" spans="2:16" s="99" customFormat="1" ht="16.95" customHeight="1">
      <c r="B62" s="243" t="s">
        <v>65</v>
      </c>
      <c r="C62" s="244" t="s">
        <v>66</v>
      </c>
      <c r="D62" s="212"/>
      <c r="E62" s="212"/>
      <c r="F62" s="144">
        <f t="shared" si="35"/>
        <v>0</v>
      </c>
      <c r="G62" s="213" t="s">
        <v>67</v>
      </c>
      <c r="H62" s="214">
        <v>6</v>
      </c>
      <c r="I62" s="215">
        <v>12</v>
      </c>
      <c r="J62" s="265">
        <v>17</v>
      </c>
      <c r="K62" s="262">
        <f t="shared" si="36"/>
        <v>8.5</v>
      </c>
      <c r="L62" s="263">
        <f t="shared" si="37"/>
        <v>8.16</v>
      </c>
      <c r="M62" s="264">
        <f t="shared" si="38"/>
        <v>7.82</v>
      </c>
      <c r="N62" s="152">
        <f t="shared" si="39"/>
        <v>0</v>
      </c>
      <c r="O62" s="153">
        <f t="shared" si="40"/>
        <v>0</v>
      </c>
      <c r="P62" s="223" t="s">
        <v>133</v>
      </c>
    </row>
    <row r="63" spans="2:16" s="99" customFormat="1" ht="16.95" customHeight="1">
      <c r="B63" s="243" t="s">
        <v>71</v>
      </c>
      <c r="C63" s="244" t="s">
        <v>72</v>
      </c>
      <c r="D63" s="212"/>
      <c r="E63" s="212"/>
      <c r="F63" s="144">
        <f t="shared" si="35"/>
        <v>0</v>
      </c>
      <c r="G63" s="213" t="s">
        <v>73</v>
      </c>
      <c r="H63" s="214">
        <v>6</v>
      </c>
      <c r="I63" s="215">
        <v>12</v>
      </c>
      <c r="J63" s="265">
        <v>17</v>
      </c>
      <c r="K63" s="262">
        <f t="shared" si="36"/>
        <v>8.5</v>
      </c>
      <c r="L63" s="263">
        <f t="shared" si="37"/>
        <v>8.16</v>
      </c>
      <c r="M63" s="264">
        <f t="shared" si="38"/>
        <v>7.82</v>
      </c>
      <c r="N63" s="152">
        <f t="shared" si="39"/>
        <v>0</v>
      </c>
      <c r="O63" s="153">
        <f t="shared" si="40"/>
        <v>0</v>
      </c>
      <c r="P63" s="223" t="s">
        <v>133</v>
      </c>
    </row>
    <row r="64" spans="2:16" s="99" customFormat="1" ht="16.95" customHeight="1">
      <c r="B64" s="220" t="s">
        <v>68</v>
      </c>
      <c r="C64" s="221" t="s">
        <v>69</v>
      </c>
      <c r="D64" s="199"/>
      <c r="E64" s="199"/>
      <c r="F64" s="144">
        <f t="shared" si="35"/>
        <v>0</v>
      </c>
      <c r="G64" s="200" t="s">
        <v>70</v>
      </c>
      <c r="H64" s="201">
        <v>6</v>
      </c>
      <c r="I64" s="202">
        <v>12</v>
      </c>
      <c r="J64" s="266">
        <v>17</v>
      </c>
      <c r="K64" s="262">
        <f t="shared" si="36"/>
        <v>8.5</v>
      </c>
      <c r="L64" s="263">
        <f t="shared" si="37"/>
        <v>8.16</v>
      </c>
      <c r="M64" s="264">
        <f t="shared" si="38"/>
        <v>7.82</v>
      </c>
      <c r="N64" s="152">
        <f t="shared" si="39"/>
        <v>0</v>
      </c>
      <c r="O64" s="153">
        <f t="shared" si="40"/>
        <v>0</v>
      </c>
      <c r="P64" s="223" t="s">
        <v>133</v>
      </c>
    </row>
    <row r="65" spans="2:16" s="99" customFormat="1" ht="16.95" customHeight="1">
      <c r="B65" s="220" t="s">
        <v>61</v>
      </c>
      <c r="C65" s="221" t="s">
        <v>62</v>
      </c>
      <c r="D65" s="199"/>
      <c r="E65" s="199"/>
      <c r="F65" s="144">
        <f t="shared" si="35"/>
        <v>0</v>
      </c>
      <c r="G65" s="200" t="s">
        <v>63</v>
      </c>
      <c r="H65" s="201">
        <v>6</v>
      </c>
      <c r="I65" s="202">
        <v>12</v>
      </c>
      <c r="J65" s="266">
        <v>18.7</v>
      </c>
      <c r="K65" s="262">
        <f t="shared" si="36"/>
        <v>9.35</v>
      </c>
      <c r="L65" s="263">
        <f t="shared" si="37"/>
        <v>8.9759999999999991</v>
      </c>
      <c r="M65" s="264">
        <f t="shared" si="38"/>
        <v>8.6020000000000003</v>
      </c>
      <c r="N65" s="152">
        <f t="shared" si="39"/>
        <v>0</v>
      </c>
      <c r="O65" s="153">
        <f t="shared" si="40"/>
        <v>0</v>
      </c>
      <c r="P65" s="250" t="s">
        <v>115</v>
      </c>
    </row>
    <row r="66" spans="2:16" s="99" customFormat="1" ht="16.95" customHeight="1" thickBot="1">
      <c r="B66" s="267" t="s">
        <v>58</v>
      </c>
      <c r="C66" s="268" t="s">
        <v>59</v>
      </c>
      <c r="D66" s="269"/>
      <c r="E66" s="269"/>
      <c r="F66" s="270">
        <f t="shared" si="35"/>
        <v>0</v>
      </c>
      <c r="G66" s="271" t="s">
        <v>60</v>
      </c>
      <c r="H66" s="272">
        <v>6</v>
      </c>
      <c r="I66" s="273">
        <v>12</v>
      </c>
      <c r="J66" s="274">
        <v>18.7</v>
      </c>
      <c r="K66" s="275">
        <f t="shared" si="36"/>
        <v>9.35</v>
      </c>
      <c r="L66" s="276">
        <f t="shared" si="37"/>
        <v>8.9759999999999991</v>
      </c>
      <c r="M66" s="277">
        <f t="shared" si="38"/>
        <v>8.6020000000000003</v>
      </c>
      <c r="N66" s="278">
        <f t="shared" si="39"/>
        <v>0</v>
      </c>
      <c r="O66" s="279">
        <f t="shared" si="40"/>
        <v>0</v>
      </c>
      <c r="P66" s="250" t="s">
        <v>115</v>
      </c>
    </row>
    <row r="67" spans="2:16" s="99" customFormat="1" ht="14.4" customHeight="1">
      <c r="H67" s="101"/>
      <c r="I67" s="280"/>
      <c r="K67" s="281"/>
      <c r="L67" s="101"/>
      <c r="M67" s="282"/>
    </row>
    <row r="68" spans="2:16" s="99" customFormat="1" ht="15" customHeight="1">
      <c r="B68" s="283"/>
      <c r="C68" s="284"/>
      <c r="D68" s="285"/>
      <c r="E68" s="285"/>
      <c r="F68" s="286"/>
      <c r="G68" s="287" t="s">
        <v>150</v>
      </c>
      <c r="H68" s="288"/>
      <c r="I68" s="289"/>
      <c r="J68" s="290"/>
      <c r="K68" s="291"/>
      <c r="L68" s="288"/>
      <c r="M68" s="292"/>
      <c r="N68" s="293"/>
      <c r="O68" s="294">
        <f>SUM(O29:O31)+SUM(O33:O35)+SUM(O37:O41)+SUM(O43:O44)+SUM(O46:O50)+SUM(O52:O59)+SUM(O61:O66)</f>
        <v>0</v>
      </c>
    </row>
    <row r="69" spans="2:16" s="302" customFormat="1" ht="17.399999999999999" customHeight="1">
      <c r="B69" s="295"/>
      <c r="C69" s="296"/>
      <c r="D69" s="296"/>
      <c r="E69" s="296"/>
      <c r="F69" s="296"/>
      <c r="G69" s="296"/>
      <c r="H69" s="297"/>
      <c r="I69" s="298"/>
      <c r="J69" s="299"/>
      <c r="K69" s="300"/>
      <c r="L69" s="297"/>
      <c r="M69" s="301"/>
      <c r="N69" s="296"/>
      <c r="O69" s="296"/>
    </row>
    <row r="70" spans="2:16" s="99" customFormat="1" ht="21" thickBot="1">
      <c r="B70" s="303" t="s">
        <v>79</v>
      </c>
      <c r="C70" s="303" t="s">
        <v>83</v>
      </c>
      <c r="D70" s="304" t="s">
        <v>7</v>
      </c>
      <c r="E70" s="305"/>
      <c r="F70" s="306"/>
      <c r="G70" s="307" t="s">
        <v>84</v>
      </c>
      <c r="H70" s="308" t="s">
        <v>141</v>
      </c>
      <c r="I70" s="309" t="s">
        <v>142</v>
      </c>
      <c r="J70" s="310" t="s">
        <v>140</v>
      </c>
      <c r="K70" s="311"/>
      <c r="L70" s="308"/>
      <c r="M70" s="312"/>
      <c r="N70" s="313" t="s">
        <v>153</v>
      </c>
      <c r="O70" s="313" t="s">
        <v>152</v>
      </c>
    </row>
    <row r="71" spans="2:16" s="99" customFormat="1" ht="13.8" thickBot="1">
      <c r="B71" s="314" t="s">
        <v>125</v>
      </c>
      <c r="C71" s="315"/>
      <c r="D71" s="315"/>
      <c r="E71" s="315"/>
      <c r="F71" s="315"/>
      <c r="G71" s="315"/>
      <c r="H71" s="316"/>
      <c r="I71" s="317"/>
      <c r="J71" s="318"/>
      <c r="K71" s="315"/>
      <c r="L71" s="319"/>
      <c r="M71" s="320"/>
      <c r="N71" s="321"/>
      <c r="O71" s="322"/>
    </row>
    <row r="72" spans="2:16" s="99" customFormat="1" ht="15" customHeight="1">
      <c r="B72" s="204" t="s">
        <v>80</v>
      </c>
      <c r="C72" s="205" t="s">
        <v>74</v>
      </c>
      <c r="D72" s="323"/>
      <c r="E72" s="323"/>
      <c r="F72" s="323"/>
      <c r="G72" s="207" t="s">
        <v>161</v>
      </c>
      <c r="H72" s="208">
        <v>4</v>
      </c>
      <c r="I72" s="209">
        <v>8</v>
      </c>
      <c r="J72" s="324">
        <v>12</v>
      </c>
      <c r="K72" s="325">
        <f t="shared" ref="K72:K74" si="41">J72*0.5</f>
        <v>6</v>
      </c>
      <c r="L72" s="326">
        <f t="shared" ref="L72:L74" si="42">J72*0.48</f>
        <v>5.76</v>
      </c>
      <c r="M72" s="327">
        <f t="shared" ref="M72:M74" si="43">J72*0.46</f>
        <v>5.5200000000000005</v>
      </c>
      <c r="N72" s="328">
        <f t="shared" ref="N72:N74" si="44">(D72*J72)*0.5</f>
        <v>0</v>
      </c>
      <c r="O72" s="329">
        <f>IF(D72&gt;=I72,N72-(N72*0.08),IF(D72&gt;=H72,N72-(N72*0.04),N72))</f>
        <v>0</v>
      </c>
      <c r="P72" s="162" t="s">
        <v>120</v>
      </c>
    </row>
    <row r="73" spans="2:16" s="99" customFormat="1" ht="15.6">
      <c r="B73" s="191" t="s">
        <v>81</v>
      </c>
      <c r="C73" s="192" t="s">
        <v>75</v>
      </c>
      <c r="D73" s="330"/>
      <c r="E73" s="330"/>
      <c r="F73" s="330"/>
      <c r="G73" s="194" t="s">
        <v>162</v>
      </c>
      <c r="H73" s="195">
        <v>4</v>
      </c>
      <c r="I73" s="196">
        <v>8</v>
      </c>
      <c r="J73" s="331">
        <v>12</v>
      </c>
      <c r="K73" s="262">
        <f t="shared" si="41"/>
        <v>6</v>
      </c>
      <c r="L73" s="263">
        <f t="shared" si="42"/>
        <v>5.76</v>
      </c>
      <c r="M73" s="264">
        <f t="shared" si="43"/>
        <v>5.5200000000000005</v>
      </c>
      <c r="N73" s="152">
        <f t="shared" si="44"/>
        <v>0</v>
      </c>
      <c r="O73" s="332">
        <f>IF(D73&gt;=I73,N73-(N73*0.08),IF(D73&gt;=H73,N73-(N73*0.04),N73))</f>
        <v>0</v>
      </c>
      <c r="P73" s="162" t="s">
        <v>120</v>
      </c>
    </row>
    <row r="74" spans="2:16" s="99" customFormat="1" ht="14.4" customHeight="1" thickBot="1">
      <c r="B74" s="163" t="s">
        <v>82</v>
      </c>
      <c r="C74" s="164" t="s">
        <v>76</v>
      </c>
      <c r="D74" s="333"/>
      <c r="E74" s="333"/>
      <c r="F74" s="333"/>
      <c r="G74" s="166" t="s">
        <v>163</v>
      </c>
      <c r="H74" s="167">
        <v>4</v>
      </c>
      <c r="I74" s="168">
        <v>8</v>
      </c>
      <c r="J74" s="334">
        <v>13</v>
      </c>
      <c r="K74" s="275">
        <f t="shared" si="41"/>
        <v>6.5</v>
      </c>
      <c r="L74" s="276">
        <f t="shared" si="42"/>
        <v>6.24</v>
      </c>
      <c r="M74" s="277">
        <f t="shared" si="43"/>
        <v>5.98</v>
      </c>
      <c r="N74" s="278">
        <f t="shared" si="44"/>
        <v>0</v>
      </c>
      <c r="O74" s="335">
        <f>IF(D74&gt;=I74,N74-(N74*0.08),IF(D74&gt;=H74,N74-(N74*0.04),N74))</f>
        <v>0</v>
      </c>
      <c r="P74" s="162" t="s">
        <v>120</v>
      </c>
    </row>
    <row r="75" spans="2:16" s="99" customFormat="1" ht="15.6">
      <c r="B75" s="336"/>
      <c r="C75" s="337"/>
      <c r="D75" s="338"/>
      <c r="E75" s="338"/>
      <c r="F75" s="338"/>
      <c r="G75" s="339"/>
      <c r="H75" s="340"/>
      <c r="I75" s="341"/>
      <c r="J75" s="342"/>
      <c r="K75" s="343"/>
      <c r="L75" s="344"/>
      <c r="M75" s="345"/>
      <c r="N75" s="346"/>
      <c r="O75" s="347"/>
    </row>
    <row r="76" spans="2:16" s="99" customFormat="1" ht="15.6">
      <c r="B76" s="336"/>
      <c r="C76" s="337"/>
      <c r="D76" s="338"/>
      <c r="E76" s="338"/>
      <c r="F76" s="338"/>
      <c r="G76" s="287" t="s">
        <v>154</v>
      </c>
      <c r="H76" s="288"/>
      <c r="I76" s="289"/>
      <c r="J76" s="290"/>
      <c r="K76" s="291"/>
      <c r="L76" s="288"/>
      <c r="M76" s="292"/>
      <c r="N76" s="293"/>
      <c r="O76" s="294">
        <f>SUM(O72:O74)</f>
        <v>0</v>
      </c>
    </row>
    <row r="77" spans="2:16" s="302" customFormat="1">
      <c r="H77" s="348"/>
      <c r="I77" s="349"/>
      <c r="K77" s="350"/>
      <c r="L77" s="348"/>
      <c r="M77" s="351"/>
    </row>
    <row r="78" spans="2:16" s="302" customFormat="1" ht="15.6">
      <c r="B78" s="352"/>
      <c r="C78" s="353"/>
      <c r="D78" s="354"/>
      <c r="E78" s="354"/>
      <c r="F78" s="355"/>
      <c r="G78" s="356"/>
      <c r="H78" s="357"/>
      <c r="I78" s="358"/>
      <c r="J78" s="359"/>
      <c r="K78" s="360"/>
      <c r="L78" s="361"/>
      <c r="M78" s="362"/>
      <c r="N78" s="363"/>
      <c r="O78" s="364"/>
    </row>
    <row r="79" spans="2:16" s="99" customFormat="1" ht="19.8" customHeight="1">
      <c r="B79" s="365"/>
      <c r="C79" s="365"/>
      <c r="D79" s="365"/>
      <c r="E79" s="365"/>
      <c r="F79" s="365"/>
      <c r="G79" s="366" t="s">
        <v>151</v>
      </c>
      <c r="H79" s="367"/>
      <c r="I79" s="368"/>
      <c r="J79" s="369"/>
      <c r="K79" s="370"/>
      <c r="L79" s="367"/>
      <c r="M79" s="371"/>
      <c r="N79" s="366">
        <f>O68+O76</f>
        <v>0</v>
      </c>
      <c r="O79" s="372" t="s">
        <v>89</v>
      </c>
    </row>
    <row r="80" spans="2:16" s="382" customFormat="1" ht="15" customHeight="1">
      <c r="B80" s="373"/>
      <c r="C80" s="373"/>
      <c r="D80" s="373"/>
      <c r="E80" s="373"/>
      <c r="F80" s="373"/>
      <c r="G80" s="374"/>
      <c r="H80" s="375"/>
      <c r="I80" s="376"/>
      <c r="J80" s="377"/>
      <c r="K80" s="378"/>
      <c r="L80" s="375"/>
      <c r="M80" s="379"/>
      <c r="N80" s="380"/>
      <c r="O80" s="381"/>
    </row>
    <row r="81" spans="2:16" s="382" customFormat="1" ht="15" customHeight="1">
      <c r="B81" s="373"/>
      <c r="C81" s="373"/>
      <c r="D81" s="373"/>
      <c r="E81" s="373"/>
      <c r="F81" s="373"/>
      <c r="G81" s="383" t="s">
        <v>155</v>
      </c>
      <c r="H81" s="384"/>
      <c r="I81" s="384"/>
      <c r="J81" s="384"/>
      <c r="K81" s="384"/>
      <c r="L81" s="384"/>
      <c r="M81" s="384"/>
      <c r="N81" s="384"/>
      <c r="O81" s="384"/>
    </row>
    <row r="82" spans="2:16" s="382" customFormat="1" ht="15" customHeight="1">
      <c r="B82" s="373"/>
      <c r="C82" s="373"/>
      <c r="D82" s="373"/>
      <c r="E82" s="373"/>
      <c r="F82" s="373"/>
      <c r="G82" s="383" t="s">
        <v>156</v>
      </c>
      <c r="H82" s="384"/>
      <c r="I82" s="384"/>
      <c r="J82" s="384"/>
      <c r="K82" s="384"/>
      <c r="L82" s="384"/>
      <c r="M82" s="384"/>
      <c r="N82" s="384"/>
      <c r="O82" s="384"/>
    </row>
    <row r="83" spans="2:16" s="99" customFormat="1" ht="15" customHeight="1">
      <c r="H83" s="101"/>
      <c r="I83" s="280"/>
      <c r="K83" s="281"/>
      <c r="L83" s="101"/>
      <c r="M83" s="282"/>
    </row>
    <row r="84" spans="2:16" s="99" customFormat="1" ht="15.6">
      <c r="G84" s="385" t="s">
        <v>164</v>
      </c>
      <c r="H84" s="386"/>
      <c r="I84" s="387"/>
      <c r="J84" s="385"/>
      <c r="K84" s="388"/>
      <c r="L84" s="386"/>
      <c r="M84" s="389"/>
      <c r="N84" s="385"/>
      <c r="O84" s="385"/>
    </row>
    <row r="85" spans="2:16" s="99" customFormat="1">
      <c r="G85" s="390" t="s">
        <v>90</v>
      </c>
      <c r="H85" s="391"/>
      <c r="I85" s="392"/>
      <c r="J85" s="390"/>
      <c r="K85" s="393"/>
      <c r="L85" s="391"/>
      <c r="M85" s="394"/>
      <c r="N85" s="390"/>
      <c r="O85" s="390"/>
    </row>
    <row r="86" spans="2:16" s="99" customFormat="1" ht="15" customHeight="1">
      <c r="H86" s="101"/>
      <c r="I86" s="280"/>
      <c r="K86" s="281"/>
      <c r="L86" s="101"/>
      <c r="M86" s="282"/>
    </row>
    <row r="91" spans="2:16" ht="15.6" customHeight="1">
      <c r="P91" s="9"/>
    </row>
    <row r="92" spans="2:16">
      <c r="P92"/>
    </row>
    <row r="93" spans="2:16" ht="15" customHeight="1">
      <c r="P93"/>
    </row>
    <row r="94" spans="2:16" ht="15" customHeight="1">
      <c r="P94"/>
    </row>
    <row r="97" spans="2:17" s="9" customFormat="1" ht="18" customHeight="1">
      <c r="B97" s="2"/>
      <c r="C97" s="2"/>
      <c r="D97" s="2"/>
      <c r="E97" s="2"/>
      <c r="F97" s="2"/>
      <c r="G97" s="2"/>
      <c r="H97" s="72"/>
      <c r="I97" s="80"/>
      <c r="J97" s="2"/>
      <c r="K97" s="84"/>
      <c r="L97" s="72"/>
      <c r="M97" s="76"/>
      <c r="N97" s="2"/>
      <c r="O97" s="2"/>
      <c r="P97" s="15"/>
    </row>
    <row r="98" spans="2:17" customFormat="1" ht="18" customHeight="1">
      <c r="B98" s="2"/>
      <c r="C98" s="2"/>
      <c r="D98" s="2"/>
      <c r="E98" s="2"/>
      <c r="F98" s="2"/>
      <c r="G98" s="2"/>
      <c r="H98" s="72"/>
      <c r="I98" s="80"/>
      <c r="J98" s="2"/>
      <c r="K98" s="84"/>
      <c r="L98" s="72"/>
      <c r="M98" s="76"/>
      <c r="N98" s="2"/>
      <c r="O98" s="2"/>
      <c r="P98" s="15"/>
    </row>
    <row r="99" spans="2:17" customFormat="1" ht="18.600000000000001" customHeight="1">
      <c r="B99" s="2"/>
      <c r="C99" s="2"/>
      <c r="D99" s="2"/>
      <c r="E99" s="2"/>
      <c r="F99" s="2"/>
      <c r="G99" s="2"/>
      <c r="H99" s="72"/>
      <c r="I99" s="80"/>
      <c r="J99" s="2"/>
      <c r="K99" s="84"/>
      <c r="L99" s="72"/>
      <c r="M99" s="76"/>
      <c r="N99" s="2"/>
      <c r="O99" s="2"/>
      <c r="P99" s="15"/>
    </row>
    <row r="100" spans="2:17" customFormat="1" ht="18.600000000000001" customHeight="1">
      <c r="B100" s="2"/>
      <c r="C100" s="2"/>
      <c r="D100" s="2"/>
      <c r="E100" s="2"/>
      <c r="F100" s="2"/>
      <c r="G100" s="2"/>
      <c r="H100" s="72"/>
      <c r="I100" s="80"/>
      <c r="J100" s="2"/>
      <c r="K100" s="84"/>
      <c r="L100" s="72"/>
      <c r="M100" s="76"/>
      <c r="N100" s="2"/>
      <c r="O100" s="2"/>
      <c r="P100" s="15"/>
    </row>
    <row r="101" spans="2:17" ht="14.4" customHeight="1"/>
    <row r="102" spans="2:17" ht="23.4" customHeight="1">
      <c r="Q102" s="16"/>
    </row>
    <row r="103" spans="2:17" ht="25.2" customHeight="1">
      <c r="Q103" s="16"/>
    </row>
    <row r="104" spans="2:17" ht="20.399999999999999" customHeight="1">
      <c r="Q104" s="16"/>
    </row>
    <row r="105" spans="2:17" ht="19.2" customHeight="1">
      <c r="Q105" s="16"/>
    </row>
    <row r="106" spans="2:17" ht="15" customHeight="1">
      <c r="Q106" s="16"/>
    </row>
    <row r="107" spans="2:17" ht="15" customHeight="1">
      <c r="P107" s="14"/>
    </row>
    <row r="108" spans="2:17" ht="15" customHeight="1">
      <c r="P108" s="14"/>
    </row>
    <row r="109" spans="2:17" ht="18" customHeight="1"/>
    <row r="110" spans="2:17" ht="18" customHeight="1"/>
    <row r="111" spans="2:17" ht="18" customHeight="1"/>
    <row r="112" spans="2:17" ht="15" customHeight="1"/>
    <row r="113" spans="2:16" s="14" customFormat="1" ht="18.600000000000001" customHeight="1">
      <c r="B113" s="2"/>
      <c r="C113" s="2"/>
      <c r="D113" s="2"/>
      <c r="E113" s="2"/>
      <c r="F113" s="2"/>
      <c r="G113" s="2"/>
      <c r="H113" s="72"/>
      <c r="I113" s="80"/>
      <c r="J113" s="2"/>
      <c r="K113" s="84"/>
      <c r="L113" s="72"/>
      <c r="M113" s="76"/>
      <c r="N113" s="2"/>
      <c r="O113" s="2"/>
      <c r="P113" s="2"/>
    </row>
    <row r="114" spans="2:16" s="14" customFormat="1" ht="18" customHeight="1">
      <c r="B114" s="2"/>
      <c r="C114" s="2"/>
      <c r="D114" s="2"/>
      <c r="E114" s="2"/>
      <c r="F114" s="2"/>
      <c r="G114" s="2"/>
      <c r="H114" s="72"/>
      <c r="I114" s="80"/>
      <c r="J114" s="2"/>
      <c r="K114" s="84"/>
      <c r="L114" s="72"/>
      <c r="M114" s="76"/>
      <c r="N114" s="2"/>
      <c r="O114" s="2"/>
      <c r="P114" s="2"/>
    </row>
    <row r="115" spans="2:16" ht="15" customHeight="1"/>
    <row r="116" spans="2:16" ht="15" customHeight="1"/>
    <row r="117" spans="2:16" ht="15" customHeight="1"/>
    <row r="118" spans="2:16" ht="15" customHeight="1"/>
    <row r="119" spans="2:16" ht="15" customHeight="1"/>
    <row r="120" spans="2:16" ht="15" customHeight="1"/>
    <row r="121" spans="2:16" ht="15" customHeight="1"/>
    <row r="122" spans="2:16" ht="15" customHeight="1"/>
    <row r="123" spans="2:16" ht="15" customHeight="1"/>
    <row r="124" spans="2:16" ht="13.95" customHeight="1"/>
    <row r="125" spans="2:16" ht="13.95" customHeight="1"/>
    <row r="126" spans="2:16" ht="13.95" customHeight="1"/>
    <row r="127" spans="2:16" ht="16.05" customHeight="1"/>
    <row r="128" spans="2:16" ht="13.95" customHeight="1"/>
    <row r="129" ht="13.95" customHeight="1"/>
    <row r="130" ht="13.95" customHeight="1"/>
    <row r="131" ht="13.95" customHeight="1"/>
    <row r="132" ht="16.05" customHeight="1"/>
    <row r="133" ht="13.95" customHeight="1"/>
    <row r="134" ht="13.95" customHeight="1"/>
    <row r="135" ht="13.95" customHeight="1"/>
    <row r="136" ht="13.95" customHeight="1"/>
    <row r="137" ht="16.05" customHeight="1"/>
    <row r="138" ht="13.95" customHeight="1"/>
    <row r="139" ht="13.95" customHeight="1"/>
    <row r="140" ht="13.95" customHeight="1"/>
    <row r="141" ht="13.95" customHeight="1"/>
    <row r="142" ht="13.95" customHeight="1"/>
    <row r="143" ht="13.95" customHeight="1"/>
    <row r="144" ht="13.95" customHeight="1"/>
    <row r="145" ht="16.05" customHeight="1"/>
    <row r="146" ht="13.95" customHeight="1"/>
    <row r="147" ht="13.95" customHeight="1"/>
    <row r="148" ht="13.95" customHeight="1"/>
    <row r="149" ht="13.95" customHeight="1"/>
    <row r="150" ht="13.95" customHeight="1"/>
    <row r="151" ht="13.95" customHeight="1"/>
    <row r="152" ht="13.95" customHeight="1"/>
    <row r="153" ht="13.95" customHeight="1"/>
    <row r="154" ht="13.95" customHeight="1"/>
    <row r="155" ht="13.95" customHeight="1"/>
    <row r="156" ht="13.05" customHeight="1"/>
    <row r="157" ht="13.95" customHeight="1"/>
    <row r="158" ht="13.95" customHeight="1"/>
    <row r="159" ht="15" customHeight="1"/>
    <row r="160" ht="13.95" customHeight="1"/>
    <row r="161" spans="2:24" ht="13.95" customHeight="1"/>
    <row r="162" spans="2:24" ht="13.95" customHeight="1"/>
    <row r="163" spans="2:24" ht="13.95" customHeight="1"/>
    <row r="164" spans="2:24" ht="13.95" customHeight="1"/>
    <row r="165" spans="2:24" ht="13.95" customHeight="1">
      <c r="P165" s="9"/>
    </row>
    <row r="166" spans="2:24" ht="13.95" customHeight="1"/>
    <row r="167" spans="2:24" ht="16.05" customHeight="1">
      <c r="X167" s="9"/>
    </row>
    <row r="168" spans="2:24" ht="13.95" customHeight="1"/>
    <row r="169" spans="2:24" ht="13.95" customHeight="1"/>
    <row r="170" spans="2:24" ht="13.95" customHeight="1"/>
    <row r="171" spans="2:24" s="9" customFormat="1" ht="13.95" customHeight="1">
      <c r="B171" s="2"/>
      <c r="C171" s="2"/>
      <c r="D171" s="2"/>
      <c r="E171" s="2"/>
      <c r="F171" s="2"/>
      <c r="G171" s="2"/>
      <c r="H171" s="72"/>
      <c r="I171" s="80"/>
      <c r="J171" s="2"/>
      <c r="K171" s="84"/>
      <c r="L171" s="72"/>
      <c r="M171" s="76"/>
      <c r="N171" s="2"/>
      <c r="O171" s="2"/>
      <c r="P171" s="2"/>
      <c r="X171" s="2"/>
    </row>
    <row r="172" spans="2:24" ht="13.95" customHeight="1"/>
    <row r="173" spans="2:24" ht="13.95" customHeight="1"/>
    <row r="174" spans="2:24" ht="13.95" customHeight="1"/>
    <row r="175" spans="2:24" ht="13.95" customHeight="1"/>
    <row r="176" spans="2:24" ht="13.95" customHeight="1"/>
    <row r="177" ht="13.95" customHeight="1"/>
    <row r="178" ht="13.95" customHeight="1"/>
    <row r="179" ht="13.95" customHeight="1"/>
    <row r="180" ht="13.95" customHeight="1"/>
    <row r="181" ht="13.95" customHeight="1"/>
    <row r="182" ht="13.95" customHeight="1"/>
    <row r="183" ht="13.95" customHeight="1"/>
    <row r="184" ht="18" customHeight="1"/>
    <row r="185" ht="10.050000000000001" customHeight="1"/>
    <row r="186" ht="12" customHeight="1"/>
    <row r="187" ht="10.050000000000001" customHeight="1"/>
    <row r="188" ht="10.050000000000001" customHeight="1"/>
    <row r="189" ht="10.050000000000001" customHeight="1"/>
    <row r="190" ht="10.050000000000001" customHeight="1"/>
    <row r="191" ht="10.050000000000001" customHeight="1"/>
    <row r="192" ht="10.050000000000001" customHeight="1"/>
    <row r="193" ht="10.050000000000001" customHeight="1"/>
    <row r="194" ht="10.050000000000001" customHeight="1"/>
    <row r="195" ht="10.050000000000001" customHeight="1"/>
    <row r="196" ht="10.050000000000001" customHeight="1"/>
    <row r="197" ht="10.050000000000001" customHeight="1"/>
    <row r="198" ht="10.050000000000001" customHeight="1"/>
    <row r="199" ht="10.050000000000001" customHeight="1"/>
    <row r="203" ht="13.95" customHeight="1"/>
    <row r="210" ht="13.05" customHeight="1"/>
    <row r="222" ht="13.05" customHeight="1"/>
  </sheetData>
  <mergeCells count="28">
    <mergeCell ref="G82:O82"/>
    <mergeCell ref="G81:O81"/>
    <mergeCell ref="B26:G26"/>
    <mergeCell ref="B9:G9"/>
    <mergeCell ref="D70:F70"/>
    <mergeCell ref="D72:F72"/>
    <mergeCell ref="B14:D15"/>
    <mergeCell ref="D73:F73"/>
    <mergeCell ref="D74:F74"/>
    <mergeCell ref="C22:H24"/>
    <mergeCell ref="D19:G19"/>
    <mergeCell ref="D20:G20"/>
    <mergeCell ref="B11:G11"/>
    <mergeCell ref="I11:O11"/>
    <mergeCell ref="I13:O13"/>
    <mergeCell ref="B1:E2"/>
    <mergeCell ref="I14:O15"/>
    <mergeCell ref="G14:G15"/>
    <mergeCell ref="G1:G2"/>
    <mergeCell ref="I3:O6"/>
    <mergeCell ref="I7:O8"/>
    <mergeCell ref="B13:D13"/>
    <mergeCell ref="B3:G3"/>
    <mergeCell ref="B4:G6"/>
    <mergeCell ref="B7:D8"/>
    <mergeCell ref="F7:G8"/>
    <mergeCell ref="D17:G17"/>
    <mergeCell ref="D18:G18"/>
  </mergeCells>
  <dataValidations count="1">
    <dataValidation allowBlank="1" showErrorMessage="1" sqref="B70:B71 N52:O59 O78 N61:O66 B28 B32 G37:G41 G29:G31 G46:G50 N33:O35 N29:O31 B36:B42 G43:G44 B60:B64 G61:G66 N46:O50 G52:G59 B51:B55 B57:B58 N43:O44 N72:N75 G33:G35 B44:B49 N37:O41 O72:O76 G72:G76 O68 G68 N79:N80 G78:G82" xr:uid="{00000000-0002-0000-0000-000000000000}">
      <formula1>0</formula1>
      <formula2>0</formula2>
    </dataValidation>
  </dataValidations>
  <printOptions horizontalCentered="1" verticalCentered="1"/>
  <pageMargins left="0.78749999999999998" right="0.78749999999999998" top="0.78749999999999998" bottom="0.78749999999999998" header="0.51180555555555551" footer="0.51180555555555551"/>
  <pageSetup paperSize="9" firstPageNumber="0" orientation="portrait" horizontalDpi="300" verticalDpi="300" r:id="rId1"/>
  <headerFooter alignWithMargins="0"/>
  <ignoredErrors>
    <ignoredError sqref="B65:C66 B72:B74 B59:C59"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47"/>
  <sheetViews>
    <sheetView tabSelected="1" topLeftCell="A9" zoomScale="110" zoomScaleNormal="110" workbookViewId="0">
      <selection activeCell="C17" sqref="C17:J17"/>
    </sheetView>
  </sheetViews>
  <sheetFormatPr baseColWidth="10" defaultRowHeight="11.4"/>
  <cols>
    <col min="1" max="1" width="2.25" style="21" customWidth="1"/>
    <col min="2" max="2" width="1.75" style="21" customWidth="1"/>
    <col min="3" max="10" width="11" style="21"/>
    <col min="11" max="11" width="2" style="21" customWidth="1"/>
    <col min="12" max="16384" width="11" style="21"/>
  </cols>
  <sheetData>
    <row r="1" spans="2:11" ht="12" thickBot="1"/>
    <row r="2" spans="2:11" ht="8.4" customHeight="1">
      <c r="B2" s="25"/>
      <c r="C2" s="26"/>
      <c r="D2" s="26"/>
      <c r="E2" s="26"/>
      <c r="F2" s="26"/>
      <c r="G2" s="26"/>
      <c r="H2" s="26"/>
      <c r="I2" s="26"/>
      <c r="J2" s="26"/>
      <c r="K2" s="27"/>
    </row>
    <row r="3" spans="2:11" ht="21" customHeight="1">
      <c r="B3" s="23"/>
      <c r="C3" s="67" t="s">
        <v>95</v>
      </c>
      <c r="D3" s="67"/>
      <c r="E3" s="67"/>
      <c r="F3" s="67"/>
      <c r="G3" s="67"/>
      <c r="H3" s="67"/>
      <c r="I3" s="67"/>
      <c r="J3" s="67"/>
      <c r="K3" s="24"/>
    </row>
    <row r="4" spans="2:11">
      <c r="B4" s="23"/>
      <c r="C4" s="33"/>
      <c r="D4" s="33"/>
      <c r="E4" s="33"/>
      <c r="F4" s="33"/>
      <c r="G4" s="33"/>
      <c r="H4" s="33"/>
      <c r="I4" s="33"/>
      <c r="J4" s="33"/>
      <c r="K4" s="24"/>
    </row>
    <row r="5" spans="2:11" ht="13.8">
      <c r="B5" s="23"/>
      <c r="C5" s="69" t="s">
        <v>103</v>
      </c>
      <c r="D5" s="69"/>
      <c r="E5" s="69"/>
      <c r="F5" s="69"/>
      <c r="G5" s="69"/>
      <c r="H5" s="69"/>
      <c r="I5" s="69"/>
      <c r="J5" s="69"/>
      <c r="K5" s="24"/>
    </row>
    <row r="6" spans="2:11" ht="60" customHeight="1">
      <c r="B6" s="23"/>
      <c r="C6" s="68" t="s">
        <v>96</v>
      </c>
      <c r="D6" s="68"/>
      <c r="E6" s="68"/>
      <c r="F6" s="68"/>
      <c r="G6" s="68"/>
      <c r="H6" s="68"/>
      <c r="I6" s="68"/>
      <c r="J6" s="68"/>
      <c r="K6" s="24"/>
    </row>
    <row r="7" spans="2:11">
      <c r="B7" s="23"/>
      <c r="C7" s="33"/>
      <c r="D7" s="33"/>
      <c r="E7" s="33"/>
      <c r="F7" s="33"/>
      <c r="G7" s="33"/>
      <c r="H7" s="33"/>
      <c r="I7" s="33"/>
      <c r="J7" s="33"/>
      <c r="K7" s="24"/>
    </row>
    <row r="8" spans="2:11" ht="13.8">
      <c r="B8" s="23"/>
      <c r="C8" s="69" t="s">
        <v>104</v>
      </c>
      <c r="D8" s="69"/>
      <c r="E8" s="69"/>
      <c r="F8" s="69"/>
      <c r="G8" s="69"/>
      <c r="H8" s="69"/>
      <c r="I8" s="69"/>
      <c r="J8" s="69"/>
      <c r="K8" s="24"/>
    </row>
    <row r="9" spans="2:11" ht="43.8" customHeight="1">
      <c r="B9" s="23"/>
      <c r="C9" s="68" t="s">
        <v>97</v>
      </c>
      <c r="D9" s="68"/>
      <c r="E9" s="68"/>
      <c r="F9" s="68"/>
      <c r="G9" s="68"/>
      <c r="H9" s="68"/>
      <c r="I9" s="68"/>
      <c r="J9" s="68"/>
      <c r="K9" s="24"/>
    </row>
    <row r="10" spans="2:11">
      <c r="B10" s="23"/>
      <c r="C10" s="33"/>
      <c r="D10" s="33"/>
      <c r="E10" s="33"/>
      <c r="F10" s="33"/>
      <c r="G10" s="33"/>
      <c r="H10" s="33"/>
      <c r="I10" s="33"/>
      <c r="J10" s="33"/>
      <c r="K10" s="24"/>
    </row>
    <row r="11" spans="2:11" ht="13.8">
      <c r="B11" s="23"/>
      <c r="C11" s="69" t="s">
        <v>91</v>
      </c>
      <c r="D11" s="69"/>
      <c r="E11" s="69"/>
      <c r="F11" s="69"/>
      <c r="G11" s="69"/>
      <c r="H11" s="69"/>
      <c r="I11" s="69"/>
      <c r="J11" s="69"/>
      <c r="K11" s="24"/>
    </row>
    <row r="12" spans="2:11" ht="98.4" customHeight="1">
      <c r="B12" s="23"/>
      <c r="C12" s="68" t="s">
        <v>98</v>
      </c>
      <c r="D12" s="68"/>
      <c r="E12" s="68"/>
      <c r="F12" s="68"/>
      <c r="G12" s="68"/>
      <c r="H12" s="68"/>
      <c r="I12" s="68"/>
      <c r="J12" s="68"/>
      <c r="K12" s="24"/>
    </row>
    <row r="13" spans="2:11">
      <c r="B13" s="23"/>
      <c r="C13" s="33"/>
      <c r="D13" s="33"/>
      <c r="E13" s="33"/>
      <c r="F13" s="33"/>
      <c r="G13" s="33"/>
      <c r="H13" s="33"/>
      <c r="I13" s="33"/>
      <c r="J13" s="33"/>
      <c r="K13" s="24"/>
    </row>
    <row r="14" spans="2:11" ht="13.8">
      <c r="B14" s="23"/>
      <c r="C14" s="69" t="s">
        <v>92</v>
      </c>
      <c r="D14" s="69"/>
      <c r="E14" s="69"/>
      <c r="F14" s="69"/>
      <c r="G14" s="69"/>
      <c r="H14" s="69"/>
      <c r="I14" s="69"/>
      <c r="J14" s="69"/>
      <c r="K14" s="24"/>
    </row>
    <row r="15" spans="2:11" ht="111.6" customHeight="1">
      <c r="B15" s="23"/>
      <c r="C15" s="68" t="s">
        <v>169</v>
      </c>
      <c r="D15" s="68"/>
      <c r="E15" s="68"/>
      <c r="F15" s="68"/>
      <c r="G15" s="68"/>
      <c r="H15" s="68"/>
      <c r="I15" s="68"/>
      <c r="J15" s="68"/>
      <c r="K15" s="24"/>
    </row>
    <row r="16" spans="2:11" ht="13.2">
      <c r="B16" s="23"/>
      <c r="C16" s="34"/>
      <c r="D16" s="33"/>
      <c r="E16" s="33"/>
      <c r="F16" s="33"/>
      <c r="G16" s="33"/>
      <c r="H16" s="33"/>
      <c r="I16" s="33"/>
      <c r="J16" s="33"/>
      <c r="K16" s="24"/>
    </row>
    <row r="17" spans="2:11" ht="13.8">
      <c r="B17" s="23"/>
      <c r="C17" s="69" t="s">
        <v>93</v>
      </c>
      <c r="D17" s="69"/>
      <c r="E17" s="69"/>
      <c r="F17" s="69"/>
      <c r="G17" s="69"/>
      <c r="H17" s="69"/>
      <c r="I17" s="69"/>
      <c r="J17" s="69"/>
      <c r="K17" s="24"/>
    </row>
    <row r="18" spans="2:11" ht="131.4" customHeight="1">
      <c r="B18" s="23"/>
      <c r="C18" s="68" t="s">
        <v>166</v>
      </c>
      <c r="D18" s="68"/>
      <c r="E18" s="68"/>
      <c r="F18" s="68"/>
      <c r="G18" s="68"/>
      <c r="H18" s="68"/>
      <c r="I18" s="68"/>
      <c r="J18" s="68"/>
      <c r="K18" s="24"/>
    </row>
    <row r="19" spans="2:11" ht="13.2">
      <c r="B19" s="23"/>
      <c r="C19" s="34"/>
      <c r="D19" s="33"/>
      <c r="E19" s="33"/>
      <c r="F19" s="33"/>
      <c r="G19" s="33"/>
      <c r="H19" s="33"/>
      <c r="I19" s="33"/>
      <c r="J19" s="33"/>
      <c r="K19" s="24"/>
    </row>
    <row r="20" spans="2:11" ht="13.8">
      <c r="B20" s="23"/>
      <c r="C20" s="69" t="s">
        <v>94</v>
      </c>
      <c r="D20" s="69"/>
      <c r="E20" s="69"/>
      <c r="F20" s="69"/>
      <c r="G20" s="69"/>
      <c r="H20" s="69"/>
      <c r="I20" s="69"/>
      <c r="J20" s="69"/>
      <c r="K20" s="24"/>
    </row>
    <row r="21" spans="2:11" ht="135" customHeight="1">
      <c r="B21" s="23"/>
      <c r="C21" s="68" t="s">
        <v>167</v>
      </c>
      <c r="D21" s="68"/>
      <c r="E21" s="68"/>
      <c r="F21" s="68"/>
      <c r="G21" s="68"/>
      <c r="H21" s="68"/>
      <c r="I21" s="68"/>
      <c r="J21" s="68"/>
      <c r="K21" s="24"/>
    </row>
    <row r="22" spans="2:11" ht="13.2">
      <c r="B22" s="23"/>
      <c r="C22" s="35"/>
      <c r="D22" s="36"/>
      <c r="E22" s="36"/>
      <c r="F22" s="36"/>
      <c r="G22" s="36"/>
      <c r="H22" s="36"/>
      <c r="I22" s="36"/>
      <c r="J22" s="36"/>
      <c r="K22" s="24"/>
    </row>
    <row r="23" spans="2:11" ht="13.8">
      <c r="B23" s="23"/>
      <c r="C23" s="69" t="s">
        <v>105</v>
      </c>
      <c r="D23" s="69"/>
      <c r="E23" s="69"/>
      <c r="F23" s="69"/>
      <c r="G23" s="69"/>
      <c r="H23" s="69"/>
      <c r="I23" s="69"/>
      <c r="J23" s="69"/>
      <c r="K23" s="24"/>
    </row>
    <row r="24" spans="2:11" ht="234.6" customHeight="1">
      <c r="B24" s="23"/>
      <c r="C24" s="68" t="s">
        <v>99</v>
      </c>
      <c r="D24" s="68"/>
      <c r="E24" s="68"/>
      <c r="F24" s="68"/>
      <c r="G24" s="68"/>
      <c r="H24" s="68"/>
      <c r="I24" s="68"/>
      <c r="J24" s="68"/>
      <c r="K24" s="24"/>
    </row>
    <row r="25" spans="2:11" ht="13.2">
      <c r="B25" s="23"/>
      <c r="C25" s="35"/>
      <c r="D25" s="36"/>
      <c r="E25" s="36"/>
      <c r="F25" s="36"/>
      <c r="G25" s="36"/>
      <c r="H25" s="36"/>
      <c r="I25" s="36"/>
      <c r="J25" s="36"/>
      <c r="K25" s="24"/>
    </row>
    <row r="26" spans="2:11" ht="13.8">
      <c r="B26" s="23"/>
      <c r="C26" s="69" t="s">
        <v>100</v>
      </c>
      <c r="D26" s="69"/>
      <c r="E26" s="69"/>
      <c r="F26" s="69"/>
      <c r="G26" s="69"/>
      <c r="H26" s="69"/>
      <c r="I26" s="69"/>
      <c r="J26" s="69"/>
      <c r="K26" s="24"/>
    </row>
    <row r="27" spans="2:11" ht="58.8" customHeight="1">
      <c r="B27" s="23"/>
      <c r="C27" s="68" t="s">
        <v>101</v>
      </c>
      <c r="D27" s="68"/>
      <c r="E27" s="68"/>
      <c r="F27" s="68"/>
      <c r="G27" s="68"/>
      <c r="H27" s="68"/>
      <c r="I27" s="68"/>
      <c r="J27" s="68"/>
      <c r="K27" s="24"/>
    </row>
    <row r="28" spans="2:11" ht="7.8" customHeight="1" thickBot="1">
      <c r="B28" s="28"/>
      <c r="C28" s="29"/>
      <c r="D28" s="30"/>
      <c r="E28" s="30"/>
      <c r="F28" s="30"/>
      <c r="G28" s="30"/>
      <c r="H28" s="30"/>
      <c r="I28" s="30"/>
      <c r="J28" s="30"/>
      <c r="K28" s="31"/>
    </row>
    <row r="31" spans="2:11" ht="13.2">
      <c r="C31" s="32"/>
    </row>
    <row r="33" spans="3:3" ht="13.2">
      <c r="C33" s="32"/>
    </row>
    <row r="34" spans="3:3" ht="13.2">
      <c r="C34" s="32"/>
    </row>
    <row r="35" spans="3:3" ht="13.2">
      <c r="C35" s="32"/>
    </row>
    <row r="36" spans="3:3" ht="13.2">
      <c r="C36" s="32"/>
    </row>
    <row r="37" spans="3:3" ht="13.2">
      <c r="C37" s="32"/>
    </row>
    <row r="38" spans="3:3" ht="13.2">
      <c r="C38" s="32"/>
    </row>
    <row r="40" spans="3:3" ht="13.2">
      <c r="C40" s="32"/>
    </row>
    <row r="41" spans="3:3" ht="13.2">
      <c r="C41" s="32"/>
    </row>
    <row r="42" spans="3:3" ht="13.2">
      <c r="C42" s="32"/>
    </row>
    <row r="43" spans="3:3" ht="13.2">
      <c r="C43" s="32"/>
    </row>
    <row r="44" spans="3:3" ht="13.2">
      <c r="C44" s="32"/>
    </row>
    <row r="45" spans="3:3" ht="13.2">
      <c r="C45" s="22"/>
    </row>
    <row r="46" spans="3:3" ht="13.2">
      <c r="C46" s="22"/>
    </row>
    <row r="47" spans="3:3" ht="13.2">
      <c r="C47" s="22"/>
    </row>
  </sheetData>
  <sheetProtection sheet="1" objects="1" scenarios="1"/>
  <mergeCells count="17">
    <mergeCell ref="C27:J27"/>
    <mergeCell ref="C11:J11"/>
    <mergeCell ref="C12:J12"/>
    <mergeCell ref="C14:J14"/>
    <mergeCell ref="C15:J15"/>
    <mergeCell ref="C17:J17"/>
    <mergeCell ref="C18:J18"/>
    <mergeCell ref="C20:J20"/>
    <mergeCell ref="C21:J21"/>
    <mergeCell ref="C23:J23"/>
    <mergeCell ref="C24:J24"/>
    <mergeCell ref="C26:J26"/>
    <mergeCell ref="C3:J3"/>
    <mergeCell ref="C6:J6"/>
    <mergeCell ref="C5:J5"/>
    <mergeCell ref="C8:J8"/>
    <mergeCell ref="C9:J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Tarif et Bon de commande</vt:lpstr>
      <vt:lpstr>CGU</vt:lpstr>
      <vt:lpstr>'Tarif et Bon de commande'!Excel_BuiltIn__FilterDatabase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François Koch</dc:creator>
  <cp:lastModifiedBy>François Koch</cp:lastModifiedBy>
  <dcterms:created xsi:type="dcterms:W3CDTF">2022-08-11T11:52:27Z</dcterms:created>
  <dcterms:modified xsi:type="dcterms:W3CDTF">2025-12-30T11:53:08Z</dcterms:modified>
</cp:coreProperties>
</file>